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Direccion de Promocion de Ética e Integridad\División de Comisiones de Ética Pública\Seguimiento CEP\Evaluaciones\2019\Estela Abreu\"/>
    </mc:Choice>
  </mc:AlternateContent>
  <bookViews>
    <workbookView xWindow="0" yWindow="0" windowWidth="12330" windowHeight="6120"/>
  </bookViews>
  <sheets>
    <sheet name="Evaluación PT 2019" sheetId="9" r:id="rId1"/>
    <sheet name="Resumen de resultados" sheetId="12" r:id="rId2"/>
    <sheet name="Hoja1" sheetId="10" state="hidden" r:id="rId3"/>
  </sheets>
  <externalReferences>
    <externalReference r:id="rId4"/>
    <externalReference r:id="rId5"/>
  </externalReferences>
  <definedNames>
    <definedName name="_xlnm._FilterDatabase" localSheetId="0" hidden="1">'Evaluación PT 2019'!$A$12:$R$68</definedName>
    <definedName name="_xlnm._FilterDatabase" localSheetId="1" hidden="1">'[1]PRELIMINAR POA'!#REF!</definedName>
    <definedName name="_xlnm._FilterDatabase" hidden="1">'[1]PRELIMINAR POA'!#REF!</definedName>
    <definedName name="_xlnm.Print_Area" localSheetId="0">'Evaluación PT 2019'!$A$1:$R$72</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2019'!$11:$15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workbook>
</file>

<file path=xl/calcChain.xml><?xml version="1.0" encoding="utf-8"?>
<calcChain xmlns="http://schemas.openxmlformats.org/spreadsheetml/2006/main">
  <c r="Q26" i="9" l="1"/>
  <c r="E46" i="9"/>
  <c r="E39" i="9"/>
  <c r="C8" i="12"/>
  <c r="C7" i="12"/>
  <c r="C6" i="12"/>
  <c r="C5" i="12"/>
  <c r="Q64" i="9"/>
  <c r="Q63" i="9"/>
  <c r="Q62" i="9"/>
  <c r="Q59" i="9"/>
  <c r="Q60" i="9"/>
  <c r="Q54" i="9"/>
  <c r="Q49" i="9"/>
  <c r="Q46" i="9"/>
  <c r="Q44" i="9"/>
  <c r="Q43" i="9"/>
  <c r="Q39" i="9"/>
  <c r="Q31" i="9"/>
  <c r="Q25" i="9"/>
  <c r="Q16" i="9"/>
  <c r="Q15" i="9"/>
  <c r="Q21" i="9"/>
  <c r="Q17" i="9"/>
  <c r="C10" i="12" l="1"/>
  <c r="Q67" i="9" l="1"/>
  <c r="Q66" i="9"/>
  <c r="Q65" i="9"/>
  <c r="L8" i="12" l="1"/>
  <c r="L7" i="12"/>
  <c r="L6" i="12"/>
  <c r="L5" i="12"/>
  <c r="K8" i="12"/>
  <c r="K7" i="12"/>
  <c r="K6" i="12"/>
  <c r="K5" i="12"/>
  <c r="J8" i="12"/>
  <c r="J7" i="12"/>
  <c r="J6" i="12"/>
  <c r="J5" i="12"/>
  <c r="I8" i="12"/>
  <c r="I7" i="12"/>
  <c r="I6" i="12"/>
  <c r="I5" i="12"/>
  <c r="H8" i="12"/>
  <c r="H7" i="12"/>
  <c r="H6" i="12"/>
  <c r="H5" i="12"/>
  <c r="Q68" i="9" l="1"/>
  <c r="L9" i="12"/>
  <c r="K9" i="12"/>
  <c r="J9" i="12"/>
  <c r="I9" i="12"/>
  <c r="H9" i="12"/>
  <c r="M9" i="12" l="1"/>
  <c r="E5" i="12" s="1"/>
  <c r="E6" i="12" l="1"/>
  <c r="E8" i="12"/>
  <c r="E7" i="12"/>
  <c r="E9" i="12"/>
  <c r="E10" i="12" l="1"/>
</calcChain>
</file>

<file path=xl/sharedStrings.xml><?xml version="1.0" encoding="utf-8"?>
<sst xmlns="http://schemas.openxmlformats.org/spreadsheetml/2006/main" count="232" uniqueCount="154">
  <si>
    <t>No.</t>
  </si>
  <si>
    <t>Indicadores</t>
  </si>
  <si>
    <t>Parcial</t>
  </si>
  <si>
    <t>Cumplido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</si>
  <si>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</si>
  <si>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</si>
  <si>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</si>
  <si>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</si>
  <si>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</si>
  <si>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</si>
  <si>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</si>
  <si>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</si>
  <si>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</si>
  <si>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</si>
  <si>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PARA USO DE LA DIGEIG</t>
  </si>
  <si>
    <t xml:space="preserve">Ponderación </t>
  </si>
  <si>
    <t xml:space="preserve">Descripción </t>
  </si>
  <si>
    <t xml:space="preserve">Período de ejecución proyectado </t>
  </si>
  <si>
    <t xml:space="preserve">Medios de verificación </t>
  </si>
  <si>
    <t>Tecnico Evaluador:</t>
  </si>
  <si>
    <t xml:space="preserve">Valor de la actividad </t>
  </si>
  <si>
    <t xml:space="preserve">Cantidad de actividades proyectadas </t>
  </si>
  <si>
    <t>DETALLE DE LAS ACTIVIDADES PROGRAMADAS</t>
  </si>
  <si>
    <t>Puntuación otorgada</t>
  </si>
  <si>
    <t>Cantidad de Servidores en la institución:</t>
  </si>
  <si>
    <t>Pendiente</t>
  </si>
  <si>
    <t>N/A</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</si>
  <si>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</si>
  <si>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</si>
  <si>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</si>
  <si>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</si>
  <si>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</si>
  <si>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</si>
  <si>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</si>
  <si>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</si>
  <si>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</si>
  <si>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</si>
  <si>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</si>
  <si>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</si>
  <si>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 Descripción de lo realizado</t>
  </si>
  <si>
    <t>Fecha (s) de realización de la actividad</t>
  </si>
  <si>
    <t>Cantidad de actividades realizadas</t>
  </si>
  <si>
    <r>
      <rPr>
        <b/>
        <sz val="20"/>
        <color theme="0"/>
        <rFont val="Arial"/>
        <family val="2"/>
      </rPr>
      <t>PARA LLENADO DE LAS CEP</t>
    </r>
    <r>
      <rPr>
        <sz val="14"/>
        <color theme="0"/>
        <rFont val="Arial"/>
        <family val="2"/>
      </rPr>
      <t xml:space="preserve"> </t>
    </r>
  </si>
  <si>
    <t>Aplicar encuestas para medir el conocimiento de los servidores públicos en la institución sobre temas relacionados a la ética, integridad, transparencia y prácticas anti-corrupción.</t>
  </si>
  <si>
    <t>Sensibilizar a los servidores públicos a través de charlas, talleres, cine fórums, seminarios, entre otras actividades; sobre temas relacionados a la ética en la función pública.</t>
  </si>
  <si>
    <t>Cantidad de personas proyectadas</t>
  </si>
  <si>
    <t xml:space="preserve"> - Hoja de registro de los participantes.
 - Convocatorias.
 - Correos electrónicos.
 - Comunicaciones.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</si>
  <si>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</si>
  <si>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Realizar actividades en conmemoración al Día Nacional de la Ética Ciudadana (29 de abril).</t>
  </si>
  <si>
    <t xml:space="preserve"> - Hoja de registro de participantes.
 - Convocatorias.
 - Correos electrónicos.
 - Comunicaciones. </t>
  </si>
  <si>
    <t xml:space="preserve"> - Cantidad y tipo de sensibilizaciones realizadas.</t>
  </si>
  <si>
    <t>PROYECTO 1 - 23 pts.</t>
  </si>
  <si>
    <t>Realizar auditorias éticas aleatorias a los instrumentos de Transparencia Institucional a fin de garantizar la veracidad de las informaciones publicadas por la institución.</t>
  </si>
  <si>
    <t xml:space="preserve"> - Un informe anual que contenga información de monitoreos realizados durante todo el año.</t>
  </si>
  <si>
    <t xml:space="preserve"> - Cantidad de informes realizados y remitidos a la DIGEIG.</t>
  </si>
  <si>
    <t>PROYECTO 2 - 7 pts.</t>
  </si>
  <si>
    <t>Elaborar y mantener actualizada una base de datos de los sujetos obligados a presentar declaración jurada de bienes.</t>
  </si>
  <si>
    <t xml:space="preserve"> - Cantidad de sujetos obligados a presentar declaración jurada de bienes.
 - Cantidad de sujetos que presentaron su declaración jurada de bienes.</t>
  </si>
  <si>
    <t>Gestión de denuncias:</t>
  </si>
  <si>
    <t xml:space="preserve">  a. Disponer y administrar de un buzón de denuncias sobre prácticas anti-éticas y corrupción administrativa.</t>
  </si>
  <si>
    <t xml:space="preserve">   b. Mantener disponible un correo electrónico para la recepción de denuncias.</t>
  </si>
  <si>
    <t xml:space="preserve">   c. Sensibilizar a los servidores sobre la forma en que deben presentar sus denuncias y promocionar los medios disponibles.</t>
  </si>
  <si>
    <t xml:space="preserve"> - Cantidad y tipo de medios disponibles.
 - Cantidad y tipo de promociones realizadas.
 - Cantidad de servidores sensibilizados.</t>
  </si>
  <si>
    <t>Compromisos de comportamiento ético (Códigos de pautas éticas):</t>
  </si>
  <si>
    <t xml:space="preserve">  a. Elaborar y mantener actualizada una base de datos sobre los funcionarios nombrados por decreto presidencial en la institución.</t>
  </si>
  <si>
    <t xml:space="preserve">  b. Gestionar la firma de los funcionarios nombrados por decreto presidencial. </t>
  </si>
  <si>
    <t xml:space="preserve"> - Base de datos actualizada.</t>
  </si>
  <si>
    <t xml:space="preserve"> - Compromiso(s) de comportamiento ético firmado(s) y remitido(s) a la DIGEIG en original.</t>
  </si>
  <si>
    <t xml:space="preserve"> - Certificación de Recursos Humanos de la no existencia de funcionarios nombrados por decreto presidencial.</t>
  </si>
  <si>
    <t xml:space="preserve"> - Cantidad de funcionarios nombrados por decreto.
 - Cantidad de códigos de pautas éticas firmados.</t>
  </si>
  <si>
    <t xml:space="preserve">Monitorear y evaluar el contenido de los compromisos de comportamiento ético (códigos de pautas éticas) en la gestión de los firmantes. </t>
  </si>
  <si>
    <t>Informe de monitoreo y evaluacion firmados por los miembros de la CEP y remitido a la DIGEIG.</t>
  </si>
  <si>
    <t xml:space="preserve"> - Cantidad de informes realizados y remitido a la DIGEIG.</t>
  </si>
  <si>
    <t xml:space="preserve"> Código de ética institucional:
a. Elaboración y/o actualización del código de ética institucional.                                                                                        b.  Distribución y promoción de su contenido entre los servidores públicos de la institución.</t>
  </si>
  <si>
    <t xml:space="preserve"> - Codigo de ética elaborado y/o actualizado remitido a la DIGEIG.
 - Acuse de recibo.
 - Registro de asistencia.
 - Correos electrónicos.
 - Circulares.</t>
  </si>
  <si>
    <t xml:space="preserve"> - Cantidad de códigos de ética elaborados y/o actualizados.
- Cantidad de códigos de ética distribuidos.
- Cantidad de promociones realizadas.</t>
  </si>
  <si>
    <t>Conflictos de intereses:</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</si>
  <si>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</si>
  <si>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</si>
  <si>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a.  Sensibilizar al personal sobre qué son conflictos de intereses y como detectarlos.</t>
  </si>
  <si>
    <t>b. Detectar potenciales casos de conflictos de intereses en la institución.</t>
  </si>
  <si>
    <t>Sensibilizar de forma presencial sobre los delitos de corrupción tipificados en la ley dominicana y presentar casos prácticos (Ej.: Cohecho, soborno, nepotismo, abuso de confianza, etc.)</t>
  </si>
  <si>
    <t xml:space="preserve"> - Cantidad y tipo de sensibilizaciones realizadas.
 - Cantidad de servidores sensibilizados.</t>
  </si>
  <si>
    <t>PROYECTO 3 - 47 pts.</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</si>
  <si>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</si>
  <si>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Un informe  anual que contemple la verificacion de los cuatro componentes remitido a la DIGEIG.</t>
  </si>
  <si>
    <t xml:space="preserve"> - Cantidad de informes realizados.</t>
  </si>
  <si>
    <t>Verificar el cumplimiento de los procedimientos de selección a los que están sujetas las contrataciones públicas, según el artículo 16 de la ley 340-06.</t>
  </si>
  <si>
    <t xml:space="preserve"> - Un informe  anual remitido a la DIGEIG.</t>
  </si>
  <si>
    <t>Desarrollar un piloto para la Identificación y mitigación de situaciones que facilitan o estimulan actos de corrupción o contrarios a los valores institucionales, en  las áreas más vulnerables de la organización.</t>
  </si>
  <si>
    <t xml:space="preserve"> - Cantidad de áreas seleccionadas.
 - Cantidad de riesgos de corrupción identificados.
 - Cantidad de acciones de mitigación propuestas.</t>
  </si>
  <si>
    <t>PROYECTO 4 - 23 pts.</t>
  </si>
  <si>
    <t xml:space="preserve">Realizar reuniones ordinarias mensuales para atender asuntos relativos al plan de acción. </t>
  </si>
  <si>
    <t xml:space="preserve"> - Doce (12) actas de reuniones ordinarias.</t>
  </si>
  <si>
    <t xml:space="preserve"> - Cantidad de reuniones ordinarias realizadas.</t>
  </si>
  <si>
    <t>Elaborar el plan de trabajo 2020, gestionar la inclusión en el POA institucional y asignación de fondos a las actividades que lo ameriten.</t>
  </si>
  <si>
    <t xml:space="preserve"> - Plan validado por la DIGEIG.</t>
  </si>
  <si>
    <t xml:space="preserve"> - Cantidad de planes validados. </t>
  </si>
  <si>
    <t>Llevar un registro de las Comisiones de ética o enlaces en las dependencias que tenga la institución en el interior del país.</t>
  </si>
  <si>
    <t xml:space="preserve"> - Cuadro control actulizado.
 - Comunicación notificando la no existencia de dependencias en el inteior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</si>
  <si>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</si>
  <si>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</si>
  <si>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 xml:space="preserve"> - Comunicación remitida a la DIGEIG notificando quienes componen la comisión electoral.</t>
  </si>
  <si>
    <t xml:space="preserve"> - Cantidad de comisiones electorales conformadas y notificadas a la DIGEIG.</t>
  </si>
  <si>
    <t>Presentar informe de gestión sobre las ejecutorias de la CEP 2017-2019, a ser entregada a la nueva CEP y la DIGEIG.</t>
  </si>
  <si>
    <t xml:space="preserve"> - Hoja de registro de participantes.
 - Convocatorias.
 - Correos electrónicos.
 - Comunicaciones. 
 - Fotos.
 - Informes.</t>
  </si>
  <si>
    <t xml:space="preserve"> - Informe de gestión recibido por la nueva CEP y la DIGEIG.</t>
  </si>
  <si>
    <t xml:space="preserve"> - Cantidad de informes elaborados y remitidos.</t>
  </si>
  <si>
    <t>Ejecución de otras actividades no contempladas en el presente plan, relativas a las atribuciones de las Comisiones de Ética, según el articulo 23 de la resolución 04/2017.</t>
  </si>
  <si>
    <t xml:space="preserve"> - Cantidad de actividades no proyectadas ejecutadas.</t>
  </si>
  <si>
    <t xml:space="preserve">  - Tabulación</t>
  </si>
  <si>
    <t xml:space="preserve">  - Cantidad de servidores sensibilizados.                          </t>
  </si>
  <si>
    <t>T1/T2/T3/T4</t>
  </si>
  <si>
    <t xml:space="preserve"> - Registro de solicitudes de asesorías recibidas y atendidas.
 - Correos promocionando medios disponibles.
 - Ciculares promocionando medios disponibles.
 - Constancia de no recepción de solicitudes de asesorías.</t>
  </si>
  <si>
    <t xml:space="preserve"> - Cantidad de encuestas aplicadas y tabuladas</t>
  </si>
  <si>
    <t xml:space="preserve"> - Cuadro control de denuncias recibidas y gestionadas.                                - Constancia de no recepción de denuncias.     - Correos promocionando medios disponibles.               - Ciculares promocionando medios disponibles.                         - Registro de participantes.</t>
  </si>
  <si>
    <t>CALIFICACION FINAL</t>
  </si>
  <si>
    <t>Matriz para evaluación del Plan de trabajo 2019</t>
  </si>
  <si>
    <t xml:space="preserve">Penalidad </t>
  </si>
  <si>
    <t xml:space="preserve">Ponderación de actividades </t>
  </si>
  <si>
    <t>Calificaciones</t>
  </si>
  <si>
    <t xml:space="preserve"> CUMPLIDO</t>
  </si>
  <si>
    <t>PARCIAL</t>
  </si>
  <si>
    <t>PENDIENTE</t>
  </si>
  <si>
    <t>NO CUMPLIDO</t>
  </si>
  <si>
    <t>CUMPLIDO</t>
  </si>
  <si>
    <t>TOTAL DE PONDERACIONES</t>
  </si>
  <si>
    <t>CALIFICACIÓN TOTAL</t>
  </si>
  <si>
    <t>Total</t>
  </si>
  <si>
    <t>T1:
T2:
T3:
T4:</t>
  </si>
  <si>
    <t>Fecha de validacion del plan de Trabajo:</t>
  </si>
  <si>
    <t>CUERPO ESPECIALIZADO EN SEGURIDAD AEROPORTUARIA Y DE LA AVIACION CIVIL (CESAC)</t>
  </si>
  <si>
    <t>844</t>
  </si>
  <si>
    <t>Estela Abreu</t>
  </si>
  <si>
    <t>T1: se elaboro la circular No.004-19 donde se hace de conocimiento que la CEP, es la encargada de brindar asesoria a los servidores publico sobre duda de carácter moral en el ejercicio de sus funciones, ademas de los medios disponibles para comunicarse con nosotros.</t>
  </si>
  <si>
    <t>fue eleborada una base de datos de los sujetos obligados a presentar declaraciones juradas de patrimonio según  ley No. 311-14</t>
  </si>
  <si>
    <t>T1:se impartio una charla con una duracion 1 1/2 media, donde se sencibilizo a los servidores publico sobre la forma en que deben presentar sus denuncias y promocion de medios disponibles, ademas la importancia de prevenir y atender la ocurrencia de conflitos de intereses.
T2:
T3:
T4:</t>
  </si>
  <si>
    <t>T1: Se creo una base de datos con la informacion suministrada por la Direccion de Recursos Humanos donde consta que solo tenemos un funcionario publico nombrado por decreto.</t>
  </si>
  <si>
    <t>31/01/19,-  20/2/19, y  20/3/19</t>
  </si>
  <si>
    <t>T1: Dando cumplimiento con lo establecido hemos realizado 3 reuniones ordinarias.</t>
  </si>
  <si>
    <t>Luego de recibida la comunicación en fecha 4/3/19  de la Direccion Gral. Del CESAC, donde nos intruye a seleccionar un personal que sera designado en cada terminal aeroportuaria, mismo que esta siendo depurado por RRHH.</t>
  </si>
  <si>
    <t xml:space="preserve">Realizacion del AVSEC del ultimo trimestre del año 2018, charla ¨Comunicación Efectiva¨ impartida en la Digeig.- Charla El valor Etico que abraza la Equidad de Genero, Primer encuentro del 2019 con Coordinadores Gral. CEP. </t>
  </si>
  <si>
    <t>19/2/19,- 21/2/19 26/2/19,14/3/19</t>
  </si>
  <si>
    <t>T1: En este periodo no hemos recibido ningun caso de conflito de intereses.</t>
  </si>
  <si>
    <t>T1:  Se presentó un cine- forum el , dirigido al personal AVSEC donde se presento la pelicula ¨El Reino¨, que impulsa valores moralesy eticos, a los fines de crear conciencia en el personal.</t>
  </si>
  <si>
    <r>
      <rPr>
        <b/>
        <sz val="14"/>
        <color theme="3"/>
        <rFont val="Arial"/>
        <family val="2"/>
      </rPr>
      <t xml:space="preserve">Comentario DIGEIG T1: </t>
    </r>
    <r>
      <rPr>
        <sz val="14"/>
        <color theme="3"/>
        <rFont val="Arial"/>
        <family val="2"/>
      </rPr>
      <t xml:space="preserve">Se les ha otorgado la totalidad de los puntos para el valor de trimestral de esta actividad, sin embargo, la misma será ponderada como " Parcial" debido a que es una actividad de ejecución continua durante todo el año. </t>
    </r>
  </si>
  <si>
    <r>
      <rPr>
        <b/>
        <sz val="14"/>
        <color theme="3"/>
        <rFont val="Arial"/>
        <family val="2"/>
      </rPr>
      <t xml:space="preserve">Comentario DIGEIG T1: </t>
    </r>
    <r>
      <rPr>
        <sz val="14"/>
        <color theme="3"/>
        <rFont val="Arial"/>
        <family val="2"/>
      </rPr>
      <t xml:space="preserve">Se debe de tener en cuenta el porcetaje de personas proyectadas para las sensibilizaciones (la fórmula de impacto). Si bien la actividad es de ejecución continua, procuren llegar al mínimo de impacto en el transcurso de los eventos. Se les ha dado la totalidad de los puntos parala valoración trimestral de esta actividad. Recuerden que las fotografías ya no son parte de las evidencias permitidas para comprobación de este plan. </t>
    </r>
  </si>
  <si>
    <r>
      <rPr>
        <b/>
        <sz val="14"/>
        <color theme="3"/>
        <rFont val="Arial"/>
        <family val="2"/>
      </rPr>
      <t xml:space="preserve">Comentario DIGEGI T1: </t>
    </r>
    <r>
      <rPr>
        <sz val="14"/>
        <color theme="3"/>
        <rFont val="Arial"/>
        <family val="2"/>
      </rPr>
      <t>Se les ha otrogado la totalidad de puntos de la valoración trimestral de esta actividad. No obstante, la misma se pondera como "Parcial" a razón de que es una actividad de ejecución continua durante todo el año</t>
    </r>
    <r>
      <rPr>
        <sz val="14"/>
        <rFont val="Arial"/>
        <family val="2"/>
      </rPr>
      <t xml:space="preserve">. </t>
    </r>
  </si>
  <si>
    <r>
      <rPr>
        <b/>
        <sz val="14"/>
        <color theme="3"/>
        <rFont val="Arial"/>
        <family val="2"/>
      </rPr>
      <t>Comentario DIGEIG T1:</t>
    </r>
    <r>
      <rPr>
        <sz val="14"/>
        <color theme="3"/>
        <rFont val="Arial"/>
        <family val="2"/>
      </rPr>
      <t xml:space="preserve"> Hemos recibido insumos para la ponderación de esta actividad, no menos cierto se determinará un criterio o puntaje definitivo al momento de la evaluación final. </t>
    </r>
  </si>
  <si>
    <r>
      <rPr>
        <b/>
        <sz val="14"/>
        <color theme="3"/>
        <rFont val="Arial"/>
        <family val="2"/>
      </rPr>
      <t>Comentario DIGEIG T1</t>
    </r>
    <r>
      <rPr>
        <sz val="14"/>
        <rFont val="Arial"/>
        <family val="2"/>
      </rPr>
      <t>:</t>
    </r>
    <r>
      <rPr>
        <b/>
        <sz val="14"/>
        <rFont val="Arial"/>
        <family val="2"/>
      </rPr>
      <t xml:space="preserve"> Apelación T1: </t>
    </r>
    <r>
      <rPr>
        <sz val="14"/>
        <rFont val="Arial"/>
        <family val="2"/>
      </rPr>
      <t xml:space="preserve">Se remitió el listado de participantes con la presencia de participantes satisfactorias, se reivindica los puntos de esta actividad para el trimestre. </t>
    </r>
    <r>
      <rPr>
        <sz val="11"/>
        <color rgb="FFFF0000"/>
        <rFont val="Arial"/>
        <family val="2"/>
      </rPr>
      <t xml:space="preserve">En referencia a esta actividad deben tomar en cuenta que el medio de verificación predilecto es la hoja de participantes, sin esta evidencia no se puede valorar la actividad. Por favor, si tiene algún elemento de prueba relacionado al cumplimiento de esta acapite, remitirlo en el plazo de apelación para volver a ponderar el puntaje. En base a las evidencias proporcionadas se les ha dado un (1) punto de tres (3). Hacemos la aclaración de que las fotografías ya no forman parte de las evidencias acecptadas para comprobar la realización de una actividad. A pesar de hacer cualquier rectificación, dicha actividad será ponderada como "parcial" porque es de ejecución continua durante todo el año. </t>
    </r>
  </si>
  <si>
    <r>
      <rPr>
        <b/>
        <sz val="14"/>
        <color theme="3"/>
        <rFont val="Arial"/>
        <family val="2"/>
      </rPr>
      <t xml:space="preserve">Comentario DIGEIG T1: </t>
    </r>
    <r>
      <rPr>
        <b/>
        <sz val="14"/>
        <rFont val="Arial"/>
        <family val="2"/>
      </rPr>
      <t xml:space="preserve">Apelación t1: </t>
    </r>
    <r>
      <rPr>
        <sz val="14"/>
        <rFont val="Arial"/>
        <family val="2"/>
      </rPr>
      <t>En caso de no haber recibido solicitudes de asesorías, lo que correspondía era el envío de la certificación de no recepción de asesorías, no el cuadro vacío. No recupera puntos para apelación. Por favor tomar las pautas para el próximo trimestre.</t>
    </r>
    <r>
      <rPr>
        <b/>
        <sz val="14"/>
        <color theme="3"/>
        <rFont val="Arial"/>
        <family val="2"/>
      </rPr>
      <t xml:space="preserve">  </t>
    </r>
    <r>
      <rPr>
        <sz val="11"/>
        <color rgb="FFFF0000"/>
        <rFont val="Arial"/>
        <family val="2"/>
      </rPr>
      <t xml:space="preserve">En referencia a esta actividad, deben de tener en cuenta que el literal A) de la misma lleva como medio de verificación la presentación del cuadro control de asesorías, o en su defecto la comunicación de certificación de no recpeciíon de asesorías firmada por todos o la mayoría de los miembros.  A razón de no encontrar ninguno de los dos elementos antes mencionados, se les ha retirado 0,5 puntos del valor trimestral para esta actividad. Por favor, rectificar en el plazo de apelación en caso de ser posible o tomar en cuenta para la próxima entrega de evaluación. </t>
    </r>
  </si>
  <si>
    <r>
      <rPr>
        <b/>
        <sz val="14"/>
        <color theme="3"/>
        <rFont val="Arial"/>
        <family val="2"/>
      </rPr>
      <t>Comentario DIGEIG T1:</t>
    </r>
    <r>
      <rPr>
        <sz val="14"/>
        <color theme="3"/>
        <rFont val="Arial"/>
        <family val="2"/>
      </rPr>
      <t xml:space="preserve"> </t>
    </r>
    <r>
      <rPr>
        <b/>
        <sz val="14"/>
        <rFont val="Arial"/>
        <family val="2"/>
      </rPr>
      <t>Apelación T1:</t>
    </r>
    <r>
      <rPr>
        <sz val="14"/>
        <rFont val="Arial"/>
        <family val="2"/>
      </rPr>
      <t xml:space="preserve"> La evidencia enviada no se corresponde con lo solicitado que es la copia del Código de Pautas Éticas firmado por el funcionario nombrado por decreto. En caso de no tenerlo en su poder, solicitarle la copia a su analista de seguimiento. </t>
    </r>
    <r>
      <rPr>
        <sz val="12"/>
        <color rgb="FFFF0000"/>
        <rFont val="Arial"/>
        <family val="2"/>
      </rPr>
      <t xml:space="preserve">Parte de la entrega de evidencias de estas pruebas es la remisión del Código de Pautas Éticas firmado miembro designado por decreto presidencial, el cual no reposa en el compilatorio de evidencias. Por favor, remitir la copia del CPE firmado en el plazo de apelación comunicarse con su analista de seguimiento para ayuda técnica. </t>
    </r>
  </si>
  <si>
    <r>
      <rPr>
        <b/>
        <sz val="14"/>
        <color theme="3"/>
        <rFont val="Arial"/>
        <family val="2"/>
      </rPr>
      <t>Comentario DIGEGI T1</t>
    </r>
    <r>
      <rPr>
        <sz val="14"/>
        <color theme="3"/>
        <rFont val="Arial"/>
        <family val="2"/>
      </rPr>
      <t xml:space="preserve">: </t>
    </r>
    <r>
      <rPr>
        <b/>
        <sz val="14"/>
        <rFont val="Arial"/>
        <family val="2"/>
      </rPr>
      <t>Apelación T1:</t>
    </r>
    <r>
      <rPr>
        <sz val="14"/>
        <rFont val="Arial"/>
        <family val="2"/>
      </rPr>
      <t xml:space="preserve"> Se le otorgará los puntos correspondiente para esta actividad,pero deben recordar que hay que promocionar el contenido del Código por igual, pasa a parcial. </t>
    </r>
    <r>
      <rPr>
        <sz val="11"/>
        <color rgb="FFFF0000"/>
        <rFont val="Arial"/>
        <family val="2"/>
      </rPr>
      <t xml:space="preserve">No hemos recibido insumos para comprobar la realización de esta actividad 10.B, por lo que la misma será ponderada como "No Cumplido" hasta tanto puedan brindarse insumos probatorios de su ejecución en el plazo de apelación. Minetras tanto, la actividad se pondera como "No Cumplido" para el primer trimestre. </t>
    </r>
  </si>
  <si>
    <r>
      <rPr>
        <b/>
        <sz val="14"/>
        <color theme="3"/>
        <rFont val="Arial"/>
        <family val="2"/>
      </rPr>
      <t>Comentario DIGEIG T1:</t>
    </r>
    <r>
      <rPr>
        <sz val="14"/>
        <color theme="3"/>
        <rFont val="Arial"/>
        <family val="2"/>
      </rPr>
      <t xml:space="preserve"> </t>
    </r>
    <r>
      <rPr>
        <b/>
        <sz val="14"/>
        <rFont val="Arial"/>
        <family val="2"/>
      </rPr>
      <t>APELACIÓN t1</t>
    </r>
    <r>
      <rPr>
        <sz val="14"/>
        <rFont val="Arial"/>
        <family val="2"/>
      </rPr>
      <t>: Remitido en el tiempo</t>
    </r>
    <r>
      <rPr>
        <sz val="14"/>
        <color theme="3"/>
        <rFont val="Arial"/>
        <family val="2"/>
      </rPr>
      <t xml:space="preserve">. Lo que corresponde a esta primera fase de cumplimiento de esta actividad es la remisión del cuadro control de enlaces y personal enviado a la CEP. En caso de assitencia técnica, referirse sobre esta actividad a su analista de seguimiento.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</si>
</sst>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quot;$&quot;* #,##0.00_);_(&quot;$&quot;* \(#,##0.00\);_(&quot;$&quot;* &quot;-&quot;??_);_(@_)"/>
    <numFmt numFmtId="166" formatCode="_-* #,##0.00_-;\-* #,##0.00_-;_-* &quot;-&quot;??_-;_-@_-"/>
    <numFmt numFmtId="167" formatCode="_([$€]* #,##0.00_);_([$€]* \(#,##0.00\);_([$€]* &quot;-&quot;??_);_(@_)"/>
    <numFmt numFmtId="168" formatCode="[$-C0A]mmmm\-yy;@"/>
    <numFmt numFmtId="169" formatCode="[$-C0A]d\-mmm\-yyyy;@"/>
  </numFmts>
  <fonts count="53">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
      <sz val="14"/>
      <color theme="0"/>
      <name val="Arial"/>
      <family val="2"/>
    </font>
    <font>
      <sz val="12"/>
      <color theme="1"/>
      <name val="Arial"/>
      <family val="2"/>
    </font>
    <font>
      <sz val="20"/>
      <name val="Arial"/>
      <family val="2"/>
    </font>
    <font>
      <i/>
      <sz val="14"/>
      <name val="Arial"/>
      <family val="2"/>
    </font>
    <font>
      <b/>
      <sz val="11"/>
      <name val="Calibri"/>
      <family val="2"/>
      <scheme val="minor"/>
    </font>
    <font>
      <b/>
      <sz val="14"/>
      <name val="Calibri"/>
      <family val="2"/>
      <scheme val="minor"/>
    </font>
    <font>
      <b/>
      <sz val="14"/>
      <color theme="0"/>
      <name val="Calibri"/>
      <family val="2"/>
      <scheme val="minor"/>
    </font>
    <font>
      <sz val="22"/>
      <color theme="1"/>
      <name val="Calibri"/>
      <family val="2"/>
      <scheme val="minor"/>
    </font>
    <font>
      <b/>
      <sz val="20"/>
      <color theme="1"/>
      <name val="Arial"/>
      <family val="2"/>
    </font>
    <font>
      <b/>
      <sz val="18"/>
      <color theme="1"/>
      <name val="Calibri"/>
      <family val="2"/>
      <scheme val="minor"/>
    </font>
    <font>
      <sz val="14"/>
      <color theme="0" tint="-0.249977111117893"/>
      <name val="Arial"/>
      <family val="2"/>
    </font>
    <font>
      <sz val="14"/>
      <color theme="3"/>
      <name val="Arial"/>
      <family val="2"/>
    </font>
    <font>
      <b/>
      <sz val="14"/>
      <color theme="3"/>
      <name val="Arial"/>
      <family val="2"/>
    </font>
    <font>
      <sz val="12"/>
      <color rgb="FFFF0000"/>
      <name val="Arial"/>
      <family val="2"/>
    </font>
    <font>
      <sz val="11"/>
      <color rgb="FFFF0000"/>
      <name val="Arial"/>
      <family val="2"/>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1"/>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bgColor indexed="64"/>
      </patternFill>
    </fill>
    <fill>
      <patternFill patternType="solid">
        <fgColor theme="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DFECE"/>
        <bgColor indexed="64"/>
      </patternFill>
    </fill>
    <fill>
      <patternFill patternType="solid">
        <fgColor theme="6" tint="0.39997558519241921"/>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style="thin">
        <color indexed="64"/>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2" fillId="0" borderId="0" applyNumberFormat="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cellStyleXfs>
  <cellXfs count="475">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6" fillId="0" borderId="0" xfId="0" applyFont="1" applyAlignment="1">
      <alignment horizontal="center" vertical="center" wrapText="1"/>
    </xf>
    <xf numFmtId="0" fontId="17" fillId="0" borderId="0" xfId="0" applyFont="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0" fillId="2" borderId="0" xfId="0" applyFill="1" applyAlignment="1">
      <alignment vertical="center"/>
    </xf>
    <xf numFmtId="0" fontId="23" fillId="2" borderId="0" xfId="0" applyFont="1" applyFill="1" applyAlignment="1">
      <alignment horizontal="center" vertical="top"/>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vertical="center" wrapText="1"/>
    </xf>
    <xf numFmtId="0" fontId="1" fillId="2" borderId="0" xfId="0" applyFont="1" applyFill="1" applyAlignment="1">
      <alignment vertical="center"/>
    </xf>
    <xf numFmtId="0" fontId="22" fillId="2" borderId="0" xfId="0" applyFont="1" applyFill="1" applyAlignment="1">
      <alignment vertical="top"/>
    </xf>
    <xf numFmtId="0" fontId="6" fillId="2" borderId="0" xfId="0" applyFont="1" applyFill="1" applyAlignment="1">
      <alignment vertical="top"/>
    </xf>
    <xf numFmtId="0" fontId="3" fillId="0" borderId="0" xfId="1" applyFont="1" applyAlignment="1">
      <alignment vertical="center" wrapText="1"/>
    </xf>
    <xf numFmtId="0" fontId="15" fillId="0" borderId="0" xfId="0" applyFont="1" applyAlignment="1">
      <alignment vertical="top" wrapText="1"/>
    </xf>
    <xf numFmtId="0" fontId="15" fillId="3" borderId="0" xfId="0" applyFont="1" applyFill="1" applyAlignment="1">
      <alignment vertical="top" wrapText="1"/>
    </xf>
    <xf numFmtId="0" fontId="27" fillId="0" borderId="24" xfId="0" applyFont="1" applyBorder="1" applyAlignment="1">
      <alignment horizontal="center" vertical="center" wrapText="1"/>
    </xf>
    <xf numFmtId="0" fontId="29" fillId="2" borderId="0" xfId="0" applyFont="1" applyFill="1" applyAlignment="1">
      <alignment horizontal="center" vertical="center"/>
    </xf>
    <xf numFmtId="168" fontId="29" fillId="2" borderId="0" xfId="0" applyNumberFormat="1" applyFont="1" applyFill="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8" fillId="6" borderId="1" xfId="0" applyFont="1" applyFill="1" applyBorder="1" applyAlignment="1">
      <alignment horizontal="left" vertical="center"/>
    </xf>
    <xf numFmtId="0" fontId="8" fillId="7" borderId="1" xfId="0" applyFont="1" applyFill="1" applyBorder="1" applyAlignment="1">
      <alignment horizontal="left" vertical="center"/>
    </xf>
    <xf numFmtId="0" fontId="8" fillId="9" borderId="1" xfId="0" applyFont="1" applyFill="1" applyBorder="1" applyAlignment="1">
      <alignment horizontal="left" vertical="center"/>
    </xf>
    <xf numFmtId="0" fontId="33" fillId="0" borderId="0" xfId="0" applyFont="1" applyAlignment="1">
      <alignment horizontal="left" vertical="center" wrapText="1"/>
    </xf>
    <xf numFmtId="0" fontId="9" fillId="0" borderId="0" xfId="0" applyFont="1" applyAlignment="1">
      <alignment horizontal="center" vertical="center"/>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3" xfId="0" applyFont="1" applyFill="1" applyBorder="1" applyAlignment="1">
      <alignment horizontal="left" vertical="center"/>
    </xf>
    <xf numFmtId="0" fontId="6" fillId="11" borderId="3" xfId="0" applyFont="1" applyFill="1" applyBorder="1" applyAlignment="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7" fillId="0" borderId="0" xfId="0" applyFont="1" applyAlignment="1">
      <alignment vertical="center" wrapText="1"/>
    </xf>
    <xf numFmtId="0" fontId="25" fillId="2" borderId="1" xfId="0" applyFont="1" applyFill="1" applyBorder="1" applyAlignment="1">
      <alignment vertical="center" wrapText="1"/>
    </xf>
    <xf numFmtId="0" fontId="27" fillId="10" borderId="0" xfId="0" applyFont="1" applyFill="1" applyBorder="1" applyAlignment="1" applyProtection="1">
      <alignment horizontal="center" vertical="center" wrapText="1"/>
      <protection locked="0"/>
    </xf>
    <xf numFmtId="0" fontId="25"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5" fillId="2" borderId="4" xfId="0" applyFont="1" applyFill="1" applyBorder="1" applyAlignment="1">
      <alignment horizontal="justify" vertical="center" wrapText="1"/>
    </xf>
    <xf numFmtId="0" fontId="29" fillId="2" borderId="21" xfId="0" applyFont="1" applyFill="1" applyBorder="1" applyAlignment="1">
      <alignment horizontal="left" vertical="center" wrapText="1"/>
    </xf>
    <xf numFmtId="0" fontId="29" fillId="2" borderId="1" xfId="0" applyFont="1" applyFill="1" applyBorder="1" applyAlignment="1">
      <alignment vertical="center" wrapText="1"/>
    </xf>
    <xf numFmtId="0" fontId="25" fillId="2" borderId="25" xfId="0" applyFont="1" applyFill="1" applyBorder="1" applyAlignment="1" applyProtection="1">
      <alignment horizontal="justify" vertical="center" wrapText="1"/>
    </xf>
    <xf numFmtId="49" fontId="25" fillId="2" borderId="25" xfId="0" applyNumberFormat="1" applyFont="1" applyFill="1" applyBorder="1" applyAlignment="1" applyProtection="1">
      <alignment vertical="center" wrapText="1"/>
    </xf>
    <xf numFmtId="0" fontId="25" fillId="2" borderId="26" xfId="0" applyFont="1" applyFill="1" applyBorder="1" applyAlignment="1" applyProtection="1">
      <alignment vertical="center" wrapText="1"/>
    </xf>
    <xf numFmtId="0" fontId="25" fillId="2" borderId="1" xfId="0" applyFont="1" applyFill="1" applyBorder="1" applyAlignment="1" applyProtection="1">
      <alignment vertical="center" wrapText="1"/>
    </xf>
    <xf numFmtId="0" fontId="26" fillId="2" borderId="1" xfId="0" applyFont="1" applyFill="1" applyBorder="1" applyAlignment="1" applyProtection="1">
      <alignment horizontal="left" vertical="center" wrapText="1"/>
    </xf>
    <xf numFmtId="1" fontId="26" fillId="22" borderId="15" xfId="0" applyNumberFormat="1" applyFont="1" applyFill="1" applyBorder="1" applyAlignment="1">
      <alignment horizontal="center" vertical="center"/>
    </xf>
    <xf numFmtId="0" fontId="27" fillId="22" borderId="25" xfId="0" applyFont="1" applyFill="1" applyBorder="1" applyAlignment="1" applyProtection="1">
      <alignment horizontal="center" vertical="center" wrapText="1"/>
      <protection locked="0"/>
    </xf>
    <xf numFmtId="0" fontId="27" fillId="22" borderId="34" xfId="0" applyFont="1" applyFill="1" applyBorder="1" applyAlignment="1" applyProtection="1">
      <alignment horizontal="center" vertical="center" wrapText="1"/>
      <protection locked="0"/>
    </xf>
    <xf numFmtId="1" fontId="27" fillId="22" borderId="10" xfId="0" applyNumberFormat="1" applyFont="1" applyFill="1" applyBorder="1" applyAlignment="1" applyProtection="1">
      <alignment horizontal="center" vertical="center"/>
      <protection locked="0"/>
    </xf>
    <xf numFmtId="1" fontId="26" fillId="22" borderId="52" xfId="0" applyNumberFormat="1" applyFont="1" applyFill="1" applyBorder="1" applyAlignment="1" applyProtection="1">
      <alignment horizontal="center" vertical="center" wrapText="1"/>
      <protection locked="0"/>
    </xf>
    <xf numFmtId="0" fontId="26" fillId="22" borderId="8" xfId="0" applyFont="1" applyFill="1" applyBorder="1" applyAlignment="1" applyProtection="1">
      <alignment horizontal="center" vertical="center" wrapText="1"/>
      <protection locked="0"/>
    </xf>
    <xf numFmtId="0" fontId="26" fillId="22" borderId="51" xfId="0" applyFont="1" applyFill="1" applyBorder="1" applyAlignment="1" applyProtection="1">
      <alignment horizontal="center" vertical="center" wrapText="1"/>
      <protection locked="0"/>
    </xf>
    <xf numFmtId="0" fontId="27" fillId="22" borderId="1" xfId="0" applyFont="1" applyFill="1" applyBorder="1" applyAlignment="1">
      <alignment horizontal="center" vertical="center" wrapText="1"/>
    </xf>
    <xf numFmtId="14" fontId="27" fillId="22" borderId="20" xfId="0" applyNumberFormat="1" applyFont="1" applyFill="1" applyBorder="1" applyAlignment="1">
      <alignment horizontal="center" vertical="center" wrapText="1"/>
    </xf>
    <xf numFmtId="0" fontId="8" fillId="23" borderId="35" xfId="0" applyFont="1" applyFill="1" applyBorder="1" applyAlignment="1">
      <alignment horizontal="center" vertical="center" wrapText="1"/>
    </xf>
    <xf numFmtId="0" fontId="27" fillId="24" borderId="34" xfId="0" applyFont="1" applyFill="1" applyBorder="1" applyAlignment="1">
      <alignment horizontal="center" vertical="center"/>
    </xf>
    <xf numFmtId="0" fontId="40" fillId="0" borderId="0" xfId="0" applyFont="1" applyAlignment="1">
      <alignment vertical="top" wrapText="1"/>
    </xf>
    <xf numFmtId="0" fontId="40" fillId="3" borderId="0" xfId="0" applyFont="1" applyFill="1" applyAlignment="1">
      <alignment vertical="top" wrapText="1"/>
    </xf>
    <xf numFmtId="0" fontId="18" fillId="3" borderId="44" xfId="1" applyFont="1" applyFill="1" applyBorder="1" applyAlignment="1">
      <alignment vertical="center" wrapText="1"/>
    </xf>
    <xf numFmtId="0" fontId="18" fillId="3" borderId="41" xfId="1" applyFont="1" applyFill="1" applyBorder="1" applyAlignment="1">
      <alignment vertical="center" wrapText="1"/>
    </xf>
    <xf numFmtId="0" fontId="40" fillId="3" borderId="41" xfId="1" applyFont="1" applyFill="1" applyBorder="1" applyAlignment="1">
      <alignment horizontal="center" vertical="center" wrapText="1"/>
    </xf>
    <xf numFmtId="0" fontId="18" fillId="3" borderId="45" xfId="1" applyFont="1" applyFill="1" applyBorder="1" applyAlignment="1">
      <alignment horizontal="center" vertical="center" wrapText="1"/>
    </xf>
    <xf numFmtId="4" fontId="35"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35" fillId="0" borderId="0" xfId="0" applyFont="1" applyBorder="1" applyAlignment="1"/>
    <xf numFmtId="0" fontId="39" fillId="0" borderId="0" xfId="0" applyFont="1" applyFill="1" applyAlignment="1">
      <alignment vertical="center" wrapText="1"/>
    </xf>
    <xf numFmtId="4" fontId="42" fillId="16" borderId="57" xfId="0" applyNumberFormat="1" applyFont="1" applyFill="1" applyBorder="1" applyAlignment="1">
      <alignment horizontal="center" vertical="center" wrapText="1"/>
    </xf>
    <xf numFmtId="0" fontId="45" fillId="0" borderId="0" xfId="0" applyFont="1"/>
    <xf numFmtId="0" fontId="2" fillId="0" borderId="0" xfId="4" applyBorder="1" applyAlignment="1">
      <alignment horizontal="center" vertical="center" wrapText="1"/>
    </xf>
    <xf numFmtId="0" fontId="2" fillId="5" borderId="0" xfId="4" applyFont="1" applyFill="1" applyBorder="1" applyAlignment="1">
      <alignment horizontal="center" vertical="center" wrapText="1"/>
    </xf>
    <xf numFmtId="0" fontId="2" fillId="6" borderId="0" xfId="4" applyFont="1" applyFill="1" applyBorder="1" applyAlignment="1">
      <alignment horizontal="center" vertical="center" wrapText="1"/>
    </xf>
    <xf numFmtId="0" fontId="2" fillId="12" borderId="0" xfId="4" applyFont="1" applyFill="1" applyBorder="1" applyAlignment="1">
      <alignment horizontal="center" vertical="center" wrapText="1"/>
    </xf>
    <xf numFmtId="0" fontId="2" fillId="7" borderId="0" xfId="4" applyFont="1" applyFill="1" applyBorder="1" applyAlignment="1">
      <alignment horizontal="center" vertical="center" wrapText="1"/>
    </xf>
    <xf numFmtId="0" fontId="37" fillId="0" borderId="0" xfId="4" applyFont="1" applyFill="1" applyBorder="1" applyAlignment="1">
      <alignment horizontal="center" vertical="center" wrapText="1"/>
    </xf>
    <xf numFmtId="9" fontId="2" fillId="0" borderId="47" xfId="4" applyNumberFormat="1" applyFont="1" applyBorder="1" applyAlignment="1">
      <alignment horizontal="center" vertical="center" wrapText="1"/>
    </xf>
    <xf numFmtId="0" fontId="0" fillId="15" borderId="47" xfId="0" applyFill="1" applyBorder="1" applyAlignment="1">
      <alignment horizontal="center" vertical="center"/>
    </xf>
    <xf numFmtId="1" fontId="0" fillId="15" borderId="47" xfId="0" applyNumberFormat="1" applyFill="1" applyBorder="1" applyAlignment="1">
      <alignment horizontal="center" vertical="center"/>
    </xf>
    <xf numFmtId="4" fontId="35" fillId="15" borderId="31" xfId="0" applyNumberFormat="1" applyFont="1" applyFill="1" applyBorder="1" applyAlignment="1">
      <alignment horizontal="center" vertical="center" wrapText="1"/>
    </xf>
    <xf numFmtId="4" fontId="35" fillId="3" borderId="17" xfId="0" applyNumberFormat="1" applyFont="1" applyFill="1" applyBorder="1" applyAlignment="1">
      <alignment horizontal="center" vertical="center" wrapText="1"/>
    </xf>
    <xf numFmtId="9" fontId="35" fillId="0" borderId="31" xfId="0" applyNumberFormat="1" applyFont="1" applyFill="1" applyBorder="1" applyAlignment="1">
      <alignment horizontal="center" vertical="center" wrapText="1"/>
    </xf>
    <xf numFmtId="0" fontId="0" fillId="15" borderId="39" xfId="0" applyFill="1" applyBorder="1" applyAlignment="1">
      <alignment horizontal="center" vertical="center"/>
    </xf>
    <xf numFmtId="4" fontId="42" fillId="16" borderId="52" xfId="0" applyNumberFormat="1" applyFont="1" applyFill="1" applyBorder="1" applyAlignment="1">
      <alignment horizontal="center" vertical="center" wrapText="1"/>
    </xf>
    <xf numFmtId="4" fontId="42" fillId="16" borderId="13" xfId="0" applyNumberFormat="1" applyFont="1" applyFill="1" applyBorder="1" applyAlignment="1">
      <alignment horizontal="center" vertical="center" wrapText="1"/>
    </xf>
    <xf numFmtId="0" fontId="21" fillId="8" borderId="5" xfId="0" applyFont="1" applyFill="1" applyBorder="1" applyAlignment="1">
      <alignment horizontal="center" vertical="center"/>
    </xf>
    <xf numFmtId="0" fontId="0" fillId="0" borderId="58" xfId="0" applyBorder="1" applyAlignment="1">
      <alignment horizontal="center"/>
    </xf>
    <xf numFmtId="0" fontId="0" fillId="0" borderId="58" xfId="0" applyBorder="1"/>
    <xf numFmtId="9" fontId="0" fillId="0" borderId="47" xfId="0" applyNumberFormat="1" applyFont="1" applyFill="1" applyBorder="1" applyAlignment="1">
      <alignment horizontal="center" vertical="center" wrapText="1"/>
    </xf>
    <xf numFmtId="168" fontId="29" fillId="2" borderId="0" xfId="0" applyNumberFormat="1" applyFont="1" applyFill="1" applyAlignment="1">
      <alignment horizontal="center" vertical="center" wrapText="1"/>
    </xf>
    <xf numFmtId="0" fontId="8" fillId="23" borderId="5" xfId="0" applyFont="1" applyFill="1" applyBorder="1" applyAlignment="1">
      <alignment horizontal="center" vertical="center" wrapText="1"/>
    </xf>
    <xf numFmtId="0" fontId="18" fillId="24" borderId="24"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8" fillId="3" borderId="6" xfId="0" applyFont="1" applyFill="1" applyBorder="1" applyAlignment="1">
      <alignment horizontal="left" vertical="center"/>
    </xf>
    <xf numFmtId="0" fontId="18" fillId="3" borderId="41" xfId="1" applyFont="1" applyFill="1" applyBorder="1" applyAlignment="1">
      <alignment horizontal="center" vertical="center" wrapText="1"/>
    </xf>
    <xf numFmtId="0" fontId="8" fillId="0" borderId="19" xfId="0" applyFont="1" applyBorder="1" applyAlignment="1">
      <alignment horizontal="left" vertical="center"/>
    </xf>
    <xf numFmtId="0" fontId="27" fillId="2" borderId="28" xfId="0" applyFont="1" applyFill="1" applyBorder="1" applyAlignment="1">
      <alignment horizontal="center" vertical="center"/>
    </xf>
    <xf numFmtId="0" fontId="9" fillId="0" borderId="0" xfId="0" applyFont="1" applyBorder="1" applyAlignment="1">
      <alignment horizontal="center" vertical="center"/>
    </xf>
    <xf numFmtId="0" fontId="8" fillId="3" borderId="0" xfId="0" applyFont="1" applyFill="1" applyBorder="1" applyAlignment="1">
      <alignment horizontal="left" vertical="center"/>
    </xf>
    <xf numFmtId="0" fontId="32" fillId="0" borderId="0" xfId="0" applyFont="1" applyBorder="1" applyAlignment="1">
      <alignment horizontal="center"/>
    </xf>
    <xf numFmtId="0" fontId="26" fillId="0" borderId="42" xfId="0" applyFont="1" applyFill="1" applyBorder="1" applyAlignment="1">
      <alignment horizontal="center" vertical="center" wrapText="1"/>
    </xf>
    <xf numFmtId="0" fontId="25" fillId="0" borderId="25" xfId="0" applyFont="1" applyFill="1" applyBorder="1" applyAlignment="1">
      <alignment horizontal="center" vertical="center"/>
    </xf>
    <xf numFmtId="0" fontId="25" fillId="0" borderId="42" xfId="0" applyFont="1" applyFill="1" applyBorder="1" applyAlignment="1">
      <alignment horizontal="center" vertical="center"/>
    </xf>
    <xf numFmtId="0" fontId="25" fillId="0" borderId="34" xfId="0" applyFont="1" applyFill="1" applyBorder="1" applyAlignment="1">
      <alignment horizontal="center" vertical="center"/>
    </xf>
    <xf numFmtId="0" fontId="26" fillId="0" borderId="22" xfId="0" applyFont="1" applyFill="1" applyBorder="1" applyAlignment="1">
      <alignment horizontal="center" vertical="center" wrapText="1"/>
    </xf>
    <xf numFmtId="0" fontId="25" fillId="0" borderId="46" xfId="0" applyFont="1" applyFill="1" applyBorder="1" applyAlignment="1">
      <alignment horizontal="center" vertical="center"/>
    </xf>
    <xf numFmtId="0" fontId="25" fillId="0" borderId="11" xfId="0" applyFont="1" applyFill="1" applyBorder="1" applyAlignment="1">
      <alignment horizontal="center" vertical="center"/>
    </xf>
    <xf numFmtId="0" fontId="27" fillId="0" borderId="25" xfId="0" applyFont="1" applyFill="1" applyBorder="1" applyAlignment="1">
      <alignment horizontal="center" vertical="center" wrapText="1"/>
    </xf>
    <xf numFmtId="0" fontId="25"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8" fillId="23" borderId="6"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5" fillId="2" borderId="25" xfId="0" applyFont="1" applyFill="1" applyBorder="1" applyAlignment="1">
      <alignment vertical="center" wrapText="1"/>
    </xf>
    <xf numFmtId="0" fontId="29" fillId="2" borderId="6" xfId="0" applyFont="1" applyFill="1" applyBorder="1" applyAlignment="1">
      <alignment vertical="center" wrapText="1"/>
    </xf>
    <xf numFmtId="0" fontId="27" fillId="22" borderId="24" xfId="0" applyFont="1" applyFill="1" applyBorder="1" applyAlignment="1">
      <alignment horizontal="center" vertical="center" wrapText="1"/>
    </xf>
    <xf numFmtId="0" fontId="27" fillId="22" borderId="25"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35" xfId="0" applyFont="1" applyFill="1" applyBorder="1" applyAlignment="1">
      <alignment horizontal="center" vertical="center" wrapText="1"/>
    </xf>
    <xf numFmtId="0" fontId="18" fillId="24" borderId="7" xfId="0" applyFont="1" applyFill="1" applyBorder="1" applyAlignment="1">
      <alignment horizontal="center" vertical="center" wrapText="1"/>
    </xf>
    <xf numFmtId="0" fontId="27" fillId="24" borderId="2" xfId="0" applyFont="1" applyFill="1" applyBorder="1" applyAlignment="1">
      <alignment horizontal="center" vertical="center" wrapText="1"/>
    </xf>
    <xf numFmtId="0" fontId="18" fillId="24" borderId="5" xfId="0" applyFont="1" applyFill="1" applyBorder="1" applyAlignment="1">
      <alignment horizontal="center" vertical="center" wrapText="1"/>
    </xf>
    <xf numFmtId="0" fontId="27" fillId="24" borderId="35"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27" fillId="24" borderId="34" xfId="0" applyFont="1" applyFill="1" applyBorder="1" applyAlignment="1">
      <alignment horizontal="center" vertical="center" wrapText="1"/>
    </xf>
    <xf numFmtId="0" fontId="18" fillId="24" borderId="48" xfId="0" applyFont="1" applyFill="1" applyBorder="1" applyAlignment="1">
      <alignment horizontal="center" vertical="center" wrapText="1"/>
    </xf>
    <xf numFmtId="0" fontId="18" fillId="21" borderId="1" xfId="0" applyFont="1" applyFill="1" applyBorder="1" applyAlignment="1">
      <alignment horizontal="center" vertical="center" wrapText="1"/>
    </xf>
    <xf numFmtId="0" fontId="18" fillId="21" borderId="6" xfId="0" applyFont="1" applyFill="1" applyBorder="1" applyAlignment="1">
      <alignment horizontal="center" vertical="center" wrapText="1"/>
    </xf>
    <xf numFmtId="0" fontId="14" fillId="0" borderId="0" xfId="0" applyFont="1" applyBorder="1"/>
    <xf numFmtId="0" fontId="3" fillId="21" borderId="8" xfId="0" applyFont="1" applyFill="1" applyBorder="1" applyAlignment="1" applyProtection="1">
      <alignment horizontal="center" vertical="center"/>
    </xf>
    <xf numFmtId="0" fontId="3" fillId="21" borderId="1" xfId="0" applyFont="1" applyFill="1" applyBorder="1" applyAlignment="1" applyProtection="1">
      <alignment horizontal="center" vertical="center"/>
    </xf>
    <xf numFmtId="0" fontId="3" fillId="21" borderId="25" xfId="0" applyFont="1" applyFill="1" applyBorder="1" applyAlignment="1" applyProtection="1">
      <alignment horizontal="center" vertical="center"/>
    </xf>
    <xf numFmtId="0" fontId="3" fillId="21" borderId="25"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6" xfId="0" applyFont="1" applyFill="1" applyBorder="1" applyAlignment="1">
      <alignment horizontal="center" vertical="center" wrapText="1"/>
    </xf>
    <xf numFmtId="1" fontId="20" fillId="3" borderId="41" xfId="1" applyNumberFormat="1" applyFont="1" applyFill="1" applyBorder="1" applyAlignment="1">
      <alignment horizontal="center" vertical="center" wrapText="1"/>
    </xf>
    <xf numFmtId="0" fontId="27" fillId="2" borderId="32"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65" xfId="0" applyFont="1" applyFill="1" applyBorder="1" applyAlignment="1" applyProtection="1">
      <alignment horizontal="center" vertical="center" wrapText="1"/>
      <protection locked="0"/>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5" fillId="2" borderId="30" xfId="0" applyFont="1" applyFill="1" applyBorder="1" applyAlignment="1">
      <alignment horizontal="justify" vertical="center" wrapText="1"/>
    </xf>
    <xf numFmtId="0" fontId="18" fillId="21" borderId="30"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8" fillId="24" borderId="12" xfId="0" applyFont="1" applyFill="1" applyBorder="1" applyAlignment="1" applyProtection="1">
      <alignment horizontal="center" vertical="center" wrapText="1"/>
      <protection locked="0"/>
    </xf>
    <xf numFmtId="0" fontId="27" fillId="24" borderId="11"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61" xfId="0" applyFont="1" applyFill="1" applyBorder="1" applyAlignment="1">
      <alignment horizontal="left"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2" borderId="30" xfId="0" applyFont="1" applyFill="1" applyBorder="1" applyAlignment="1">
      <alignment horizontal="left" vertical="center" wrapText="1"/>
    </xf>
    <xf numFmtId="0" fontId="39" fillId="2" borderId="30"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7" fillId="0" borderId="30" xfId="0" applyFont="1" applyFill="1" applyBorder="1" applyAlignment="1">
      <alignment vertical="center" wrapText="1"/>
    </xf>
    <xf numFmtId="1" fontId="27" fillId="22" borderId="10" xfId="0" applyNumberFormat="1" applyFont="1" applyFill="1" applyBorder="1" applyAlignment="1">
      <alignment vertical="center" wrapText="1"/>
    </xf>
    <xf numFmtId="1" fontId="27" fillId="22" borderId="13" xfId="0" applyNumberFormat="1" applyFont="1" applyFill="1" applyBorder="1" applyAlignment="1">
      <alignment vertical="center" wrapText="1"/>
    </xf>
    <xf numFmtId="1" fontId="27" fillId="22" borderId="12" xfId="0" applyNumberFormat="1" applyFont="1" applyFill="1" applyBorder="1" applyAlignment="1">
      <alignment vertical="center" wrapText="1"/>
    </xf>
    <xf numFmtId="0" fontId="27" fillId="22" borderId="4" xfId="0" applyFont="1" applyFill="1" applyBorder="1" applyAlignment="1" applyProtection="1">
      <alignment vertical="center" wrapText="1"/>
      <protection locked="0"/>
    </xf>
    <xf numFmtId="0" fontId="27" fillId="22" borderId="3" xfId="0" applyFont="1" applyFill="1" applyBorder="1" applyAlignment="1" applyProtection="1">
      <alignment vertical="center" wrapText="1"/>
      <protection locked="0"/>
    </xf>
    <xf numFmtId="0" fontId="26" fillId="22" borderId="4" xfId="0" applyFont="1" applyFill="1" applyBorder="1" applyAlignment="1" applyProtection="1">
      <alignment vertical="center"/>
      <protection locked="0"/>
    </xf>
    <xf numFmtId="0" fontId="26" fillId="22" borderId="9" xfId="0" applyFont="1" applyFill="1" applyBorder="1" applyAlignment="1" applyProtection="1">
      <alignment vertical="center"/>
      <protection locked="0"/>
    </xf>
    <xf numFmtId="1" fontId="26" fillId="22" borderId="10" xfId="0" applyNumberFormat="1" applyFont="1" applyFill="1" applyBorder="1" applyAlignment="1" applyProtection="1">
      <alignment vertical="center"/>
      <protection locked="0"/>
    </xf>
    <xf numFmtId="1" fontId="26" fillId="22" borderId="13" xfId="0" applyNumberFormat="1" applyFont="1" applyFill="1" applyBorder="1" applyAlignment="1" applyProtection="1">
      <alignment vertical="center"/>
      <protection locked="0"/>
    </xf>
    <xf numFmtId="1" fontId="26" fillId="22" borderId="48" xfId="0" applyNumberFormat="1" applyFont="1" applyFill="1" applyBorder="1" applyAlignment="1" applyProtection="1">
      <alignment vertical="center"/>
      <protection locked="0"/>
    </xf>
    <xf numFmtId="0" fontId="27" fillId="22" borderId="14" xfId="0" applyFont="1" applyFill="1" applyBorder="1" applyAlignment="1" applyProtection="1">
      <alignment vertical="center" wrapText="1"/>
      <protection locked="0"/>
    </xf>
    <xf numFmtId="0" fontId="27" fillId="22" borderId="10" xfId="0" applyFont="1" applyFill="1" applyBorder="1" applyAlignment="1">
      <alignment vertical="center" wrapText="1"/>
    </xf>
    <xf numFmtId="0" fontId="27" fillId="22" borderId="12" xfId="0" applyFont="1" applyFill="1" applyBorder="1" applyAlignment="1">
      <alignment vertical="center" wrapText="1"/>
    </xf>
    <xf numFmtId="0" fontId="27" fillId="22" borderId="30" xfId="0" applyFont="1" applyFill="1" applyBorder="1" applyAlignment="1">
      <alignment vertical="center" wrapText="1"/>
    </xf>
    <xf numFmtId="0" fontId="27" fillId="22" borderId="3" xfId="0" applyFont="1" applyFill="1" applyBorder="1" applyAlignment="1">
      <alignment vertical="center" wrapText="1"/>
    </xf>
    <xf numFmtId="168" fontId="39" fillId="22" borderId="63" xfId="0" applyNumberFormat="1" applyFont="1" applyFill="1" applyBorder="1" applyAlignment="1">
      <alignment vertical="center" wrapText="1"/>
    </xf>
    <xf numFmtId="0" fontId="18" fillId="24" borderId="12" xfId="0" applyFont="1" applyFill="1" applyBorder="1" applyAlignment="1">
      <alignment vertical="center" wrapText="1"/>
    </xf>
    <xf numFmtId="0" fontId="25" fillId="2" borderId="8"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27" fillId="22" borderId="2" xfId="0" applyFont="1" applyFill="1" applyBorder="1" applyAlignment="1" applyProtection="1">
      <alignment vertical="center" wrapText="1"/>
      <protection locked="0"/>
    </xf>
    <xf numFmtId="0" fontId="27" fillId="22" borderId="34" xfId="0" applyFont="1" applyFill="1" applyBorder="1" applyAlignment="1" applyProtection="1">
      <alignment vertical="center" wrapText="1"/>
      <protection locked="0"/>
    </xf>
    <xf numFmtId="0" fontId="48" fillId="0" borderId="4" xfId="0" applyFont="1" applyFill="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5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39" fillId="0" borderId="3" xfId="0" applyNumberFormat="1" applyFont="1" applyFill="1" applyBorder="1" applyAlignment="1">
      <alignment horizontal="center" vertical="center" wrapText="1"/>
    </xf>
    <xf numFmtId="0" fontId="39" fillId="0" borderId="14" xfId="0" applyNumberFormat="1" applyFont="1" applyFill="1" applyBorder="1" applyAlignment="1">
      <alignment horizontal="center" vertical="center" wrapText="1"/>
    </xf>
    <xf numFmtId="0" fontId="27" fillId="0" borderId="6" xfId="0" applyNumberFormat="1" applyFont="1" applyFill="1" applyBorder="1" applyAlignment="1">
      <alignment horizontal="center" vertical="center" wrapText="1"/>
    </xf>
    <xf numFmtId="0" fontId="27" fillId="0" borderId="35" xfId="0" applyNumberFormat="1" applyFont="1" applyFill="1" applyBorder="1" applyAlignment="1">
      <alignment horizontal="center" vertical="center" wrapText="1"/>
    </xf>
    <xf numFmtId="0" fontId="27" fillId="0" borderId="25" xfId="0" applyNumberFormat="1" applyFont="1" applyFill="1" applyBorder="1" applyAlignment="1">
      <alignment horizontal="center" vertical="center" wrapText="1"/>
    </xf>
    <xf numFmtId="0" fontId="27" fillId="0" borderId="34" xfId="0" applyNumberFormat="1" applyFont="1" applyFill="1" applyBorder="1" applyAlignment="1">
      <alignment horizontal="center" vertical="center" wrapText="1"/>
    </xf>
    <xf numFmtId="0" fontId="27" fillId="0" borderId="30" xfId="0" applyNumberFormat="1" applyFont="1" applyFill="1" applyBorder="1" applyAlignment="1">
      <alignment horizontal="center"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7" fillId="0" borderId="11" xfId="0" applyNumberFormat="1" applyFont="1" applyFill="1" applyBorder="1" applyAlignment="1">
      <alignment horizontal="center" vertical="center" wrapText="1"/>
    </xf>
    <xf numFmtId="0" fontId="27" fillId="0" borderId="14" xfId="0" applyNumberFormat="1" applyFont="1" applyFill="1" applyBorder="1" applyAlignment="1">
      <alignment horizontal="center" vertical="center" wrapText="1"/>
    </xf>
    <xf numFmtId="14" fontId="27" fillId="22" borderId="30" xfId="0" applyNumberFormat="1" applyFont="1" applyFill="1" applyBorder="1" applyAlignment="1" applyProtection="1">
      <alignment horizontal="center" vertical="center" wrapText="1"/>
      <protection locked="0"/>
    </xf>
    <xf numFmtId="14" fontId="27" fillId="22" borderId="30" xfId="0" applyNumberFormat="1" applyFont="1" applyFill="1" applyBorder="1" applyAlignment="1" applyProtection="1">
      <alignment vertical="center" wrapText="1"/>
      <protection locked="0"/>
    </xf>
    <xf numFmtId="14" fontId="26" fillId="22" borderId="30" xfId="0" applyNumberFormat="1" applyFont="1" applyFill="1" applyBorder="1" applyAlignment="1" applyProtection="1">
      <alignment vertical="center"/>
      <protection locked="0"/>
    </xf>
    <xf numFmtId="14" fontId="39" fillId="22" borderId="3" xfId="0" applyNumberFormat="1" applyFont="1" applyFill="1" applyBorder="1" applyAlignment="1">
      <alignment vertical="center" wrapText="1"/>
    </xf>
    <xf numFmtId="0" fontId="26" fillId="22" borderId="47" xfId="0" applyFont="1" applyFill="1" applyBorder="1" applyAlignment="1">
      <alignment horizontal="center" vertical="center" wrapText="1"/>
    </xf>
    <xf numFmtId="0" fontId="27" fillId="24" borderId="11" xfId="0" applyFont="1" applyFill="1" applyBorder="1" applyAlignment="1">
      <alignment vertical="center" wrapText="1"/>
    </xf>
    <xf numFmtId="0" fontId="27" fillId="24" borderId="1" xfId="0" applyFont="1" applyFill="1" applyBorder="1" applyAlignment="1">
      <alignment vertical="center" wrapText="1"/>
    </xf>
    <xf numFmtId="0" fontId="49" fillId="24" borderId="1" xfId="0" applyFont="1" applyFill="1" applyBorder="1" applyAlignment="1">
      <alignment vertical="center" wrapText="1"/>
    </xf>
    <xf numFmtId="0" fontId="49" fillId="24" borderId="35" xfId="0" applyFont="1" applyFill="1" applyBorder="1" applyAlignment="1">
      <alignment horizontal="left" vertical="center" wrapText="1"/>
    </xf>
    <xf numFmtId="0" fontId="27" fillId="24" borderId="66" xfId="0" applyFont="1" applyFill="1" applyBorder="1" applyAlignment="1">
      <alignment horizontal="left" vertical="center" wrapText="1"/>
    </xf>
    <xf numFmtId="0" fontId="18" fillId="24" borderId="10" xfId="0" applyFont="1" applyFill="1" applyBorder="1" applyAlignment="1" applyProtection="1">
      <alignment horizontal="center" vertical="center" wrapText="1"/>
      <protection locked="0"/>
    </xf>
    <xf numFmtId="0" fontId="18" fillId="24" borderId="13" xfId="0" applyFont="1" applyFill="1" applyBorder="1" applyAlignment="1" applyProtection="1">
      <alignment horizontal="center" vertical="center" wrapText="1"/>
      <protection locked="0"/>
    </xf>
    <xf numFmtId="0" fontId="18" fillId="24" borderId="12" xfId="0" applyFont="1" applyFill="1" applyBorder="1" applyAlignment="1" applyProtection="1">
      <alignment horizontal="center" vertical="center" wrapText="1"/>
      <protection locked="0"/>
    </xf>
    <xf numFmtId="0" fontId="18" fillId="21" borderId="30"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0" fontId="27" fillId="24" borderId="11" xfId="0" applyFont="1" applyFill="1" applyBorder="1" applyAlignment="1">
      <alignment horizontal="left" vertical="center" wrapText="1"/>
    </xf>
    <xf numFmtId="0" fontId="27" fillId="24" borderId="38" xfId="0" applyFont="1" applyFill="1" applyBorder="1" applyAlignment="1">
      <alignment horizontal="left" vertical="center" wrapText="1"/>
    </xf>
    <xf numFmtId="0" fontId="27" fillId="24" borderId="14" xfId="0" applyFont="1" applyFill="1" applyBorder="1" applyAlignment="1">
      <alignment horizontal="left" vertical="center" wrapText="1"/>
    </xf>
    <xf numFmtId="0" fontId="48" fillId="0" borderId="4"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12" xfId="0" applyFont="1" applyFill="1" applyBorder="1" applyAlignment="1">
      <alignment horizontal="center" vertical="center" wrapText="1"/>
    </xf>
    <xf numFmtId="0" fontId="27" fillId="22" borderId="4" xfId="0" applyFont="1" applyFill="1" applyBorder="1" applyAlignment="1">
      <alignment horizontal="center" vertical="center" wrapText="1"/>
    </xf>
    <xf numFmtId="0" fontId="27" fillId="22" borderId="3" xfId="0" applyFont="1" applyFill="1" applyBorder="1" applyAlignment="1">
      <alignment horizontal="center" vertical="center" wrapText="1"/>
    </xf>
    <xf numFmtId="14" fontId="27" fillId="22" borderId="30" xfId="0" applyNumberFormat="1" applyFont="1" applyFill="1" applyBorder="1" applyAlignment="1">
      <alignment horizontal="center" vertical="center" wrapText="1"/>
    </xf>
    <xf numFmtId="0" fontId="27" fillId="22" borderId="20" xfId="0" applyFont="1" applyFill="1" applyBorder="1" applyAlignment="1">
      <alignment horizontal="center" vertical="center" wrapText="1"/>
    </xf>
    <xf numFmtId="0" fontId="27" fillId="22" borderId="29"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7" fillId="2" borderId="61"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8" fillId="21" borderId="8" xfId="0" applyFont="1" applyFill="1" applyBorder="1" applyAlignment="1">
      <alignment horizontal="center" vertical="center" wrapText="1"/>
    </xf>
    <xf numFmtId="0" fontId="39" fillId="0" borderId="30"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wrapText="1"/>
    </xf>
    <xf numFmtId="0" fontId="39" fillId="0" borderId="11" xfId="0" applyNumberFormat="1" applyFont="1" applyFill="1" applyBorder="1" applyAlignment="1">
      <alignment horizontal="center" vertical="center" wrapText="1"/>
    </xf>
    <xf numFmtId="0" fontId="39" fillId="0" borderId="38" xfId="0" applyNumberFormat="1" applyFont="1" applyFill="1" applyBorder="1" applyAlignment="1">
      <alignment horizontal="center" vertical="center" wrapText="1"/>
    </xf>
    <xf numFmtId="0" fontId="27" fillId="22" borderId="11" xfId="0" applyFont="1" applyFill="1" applyBorder="1" applyAlignment="1" applyProtection="1">
      <alignment horizontal="left" vertical="center" wrapText="1"/>
      <protection locked="0"/>
    </xf>
    <xf numFmtId="0" fontId="27" fillId="22" borderId="38" xfId="0" applyFont="1" applyFill="1" applyBorder="1" applyAlignment="1" applyProtection="1">
      <alignment horizontal="left" vertical="center" wrapText="1"/>
      <protection locked="0"/>
    </xf>
    <xf numFmtId="0" fontId="27" fillId="22" borderId="14" xfId="0" applyFont="1" applyFill="1" applyBorder="1" applyAlignment="1" applyProtection="1">
      <alignment horizontal="left" vertical="center" wrapText="1"/>
      <protection locked="0"/>
    </xf>
    <xf numFmtId="0" fontId="27" fillId="22" borderId="49" xfId="0" applyFont="1" applyFill="1" applyBorder="1" applyAlignment="1" applyProtection="1">
      <alignment horizontal="left" vertical="center" wrapText="1"/>
      <protection locked="0"/>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168" fontId="39" fillId="22" borderId="10" xfId="0" applyNumberFormat="1" applyFont="1" applyFill="1" applyBorder="1" applyAlignment="1">
      <alignment horizontal="center" vertical="center" wrapText="1"/>
    </xf>
    <xf numFmtId="168" fontId="39" fillId="22" borderId="13" xfId="0" applyNumberFormat="1"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4"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4"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7" fillId="0" borderId="51" xfId="0" applyNumberFormat="1" applyFont="1" applyFill="1" applyBorder="1" applyAlignment="1">
      <alignment horizontal="center" vertical="center" wrapText="1"/>
    </xf>
    <xf numFmtId="0" fontId="27" fillId="0" borderId="38" xfId="0" applyNumberFormat="1" applyFont="1" applyFill="1" applyBorder="1" applyAlignment="1">
      <alignment horizontal="center" vertical="center" wrapText="1"/>
    </xf>
    <xf numFmtId="0" fontId="27" fillId="0" borderId="14" xfId="0" applyNumberFormat="1"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5" fillId="22" borderId="4" xfId="0" applyFont="1" applyFill="1" applyBorder="1" applyAlignment="1">
      <alignment horizontal="center" vertical="center" wrapText="1"/>
    </xf>
    <xf numFmtId="0" fontId="25" fillId="22" borderId="9" xfId="0"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27" fillId="2" borderId="61"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2" borderId="30"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30"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49" fillId="24" borderId="11" xfId="0" applyFont="1" applyFill="1" applyBorder="1" applyAlignment="1">
      <alignment horizontal="left" vertical="center" wrapText="1"/>
    </xf>
    <xf numFmtId="14" fontId="27" fillId="22" borderId="53" xfId="0" applyNumberFormat="1" applyFont="1" applyFill="1" applyBorder="1" applyAlignment="1">
      <alignment horizontal="center" vertical="center" wrapText="1"/>
    </xf>
    <xf numFmtId="0" fontId="27" fillId="0" borderId="11" xfId="0" applyNumberFormat="1"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2" borderId="11" xfId="0" applyFont="1" applyFill="1" applyBorder="1" applyAlignment="1">
      <alignment horizontal="center" vertical="center" wrapText="1"/>
    </xf>
    <xf numFmtId="0" fontId="27" fillId="22" borderId="38" xfId="0" applyFont="1" applyFill="1" applyBorder="1" applyAlignment="1">
      <alignment horizontal="center" vertical="center" wrapText="1"/>
    </xf>
    <xf numFmtId="0" fontId="27" fillId="22" borderId="14" xfId="0" applyFont="1" applyFill="1" applyBorder="1" applyAlignment="1">
      <alignment horizontal="center" vertical="center" wrapText="1"/>
    </xf>
    <xf numFmtId="0" fontId="27" fillId="24" borderId="49" xfId="0" applyFont="1" applyFill="1" applyBorder="1" applyAlignment="1">
      <alignment horizontal="left" vertical="center" wrapText="1"/>
    </xf>
    <xf numFmtId="0" fontId="3" fillId="21" borderId="4" xfId="0" applyFont="1" applyFill="1" applyBorder="1" applyAlignment="1" applyProtection="1">
      <alignment horizontal="center" vertical="center"/>
    </xf>
    <xf numFmtId="0" fontId="3" fillId="21" borderId="9" xfId="0" applyFont="1" applyFill="1" applyBorder="1" applyAlignment="1" applyProtection="1">
      <alignment horizontal="center" vertical="center"/>
    </xf>
    <xf numFmtId="0" fontId="18" fillId="24" borderId="52" xfId="0" applyFont="1" applyFill="1" applyBorder="1" applyAlignment="1">
      <alignment horizontal="center" vertical="center" wrapText="1"/>
    </xf>
    <xf numFmtId="0" fontId="49" fillId="24" borderId="5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24" borderId="38"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1" fillId="2" borderId="0" xfId="0" applyFont="1" applyFill="1" applyAlignment="1">
      <alignment horizontal="center"/>
    </xf>
    <xf numFmtId="0" fontId="19" fillId="0" borderId="0" xfId="0" applyFont="1" applyAlignment="1" applyProtection="1">
      <alignment horizontal="center" vertical="center"/>
      <protection locked="0"/>
    </xf>
    <xf numFmtId="0" fontId="27" fillId="0" borderId="13" xfId="0" applyFont="1" applyBorder="1" applyAlignment="1">
      <alignment horizontal="center" vertical="center" wrapText="1"/>
    </xf>
    <xf numFmtId="0" fontId="27" fillId="0" borderId="48" xfId="0" applyFont="1" applyBorder="1" applyAlignment="1">
      <alignment horizontal="center"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7" xfId="0" applyFont="1" applyFill="1" applyBorder="1" applyAlignment="1">
      <alignment horizontal="left" vertical="center"/>
    </xf>
    <xf numFmtId="0" fontId="38" fillId="13" borderId="24" xfId="1" applyFont="1" applyFill="1" applyBorder="1" applyAlignment="1">
      <alignment horizontal="center" vertical="center" wrapText="1"/>
    </xf>
    <xf numFmtId="0" fontId="38" fillId="13" borderId="25" xfId="1" applyFont="1" applyFill="1" applyBorder="1" applyAlignment="1">
      <alignment horizontal="center" vertical="center" wrapText="1"/>
    </xf>
    <xf numFmtId="0" fontId="38" fillId="13" borderId="34" xfId="1"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5" xfId="0" applyFont="1" applyFill="1" applyBorder="1" applyAlignment="1">
      <alignment horizontal="center" vertical="center"/>
    </xf>
    <xf numFmtId="0" fontId="25" fillId="2" borderId="30"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9" xfId="0" applyFont="1" applyFill="1" applyBorder="1" applyAlignment="1" applyProtection="1">
      <alignment horizontal="left"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32" fillId="0" borderId="23" xfId="0" applyFont="1" applyBorder="1" applyAlignment="1">
      <alignment horizontal="center"/>
    </xf>
    <xf numFmtId="0" fontId="32" fillId="0" borderId="39" xfId="0" applyFont="1" applyBorder="1" applyAlignment="1">
      <alignment horizontal="center"/>
    </xf>
    <xf numFmtId="0" fontId="18" fillId="14" borderId="26" xfId="1" applyFont="1" applyFill="1" applyBorder="1" applyAlignment="1">
      <alignment horizontal="center" vertical="center" wrapText="1"/>
    </xf>
    <xf numFmtId="0" fontId="18" fillId="14" borderId="37" xfId="1" applyFont="1" applyFill="1" applyBorder="1" applyAlignment="1">
      <alignment horizontal="center" vertical="center" wrapText="1"/>
    </xf>
    <xf numFmtId="169" fontId="6" fillId="2" borderId="5" xfId="0" applyNumberFormat="1" applyFont="1" applyFill="1" applyBorder="1" applyAlignment="1">
      <alignment horizontal="center" vertical="center"/>
    </xf>
    <xf numFmtId="169" fontId="6" fillId="2" borderId="6" xfId="0" applyNumberFormat="1" applyFont="1" applyFill="1" applyBorder="1" applyAlignment="1">
      <alignment horizontal="center" vertical="center"/>
    </xf>
    <xf numFmtId="169" fontId="6" fillId="2" borderId="23" xfId="0" applyNumberFormat="1" applyFont="1" applyFill="1" applyBorder="1" applyAlignment="1">
      <alignment horizontal="center" vertical="center"/>
    </xf>
    <xf numFmtId="169" fontId="6" fillId="2" borderId="35" xfId="0" applyNumberFormat="1" applyFont="1" applyFill="1" applyBorder="1" applyAlignment="1">
      <alignment horizontal="center" vertical="center"/>
    </xf>
    <xf numFmtId="0" fontId="3" fillId="4" borderId="44" xfId="1" applyFont="1" applyFill="1" applyBorder="1" applyAlignment="1">
      <alignment horizontal="center" vertical="center" wrapText="1"/>
    </xf>
    <xf numFmtId="0" fontId="3" fillId="4" borderId="41" xfId="1" applyFont="1" applyFill="1" applyBorder="1" applyAlignment="1">
      <alignment horizontal="center" vertical="center" wrapText="1"/>
    </xf>
    <xf numFmtId="0" fontId="29" fillId="24" borderId="11" xfId="0" applyFont="1" applyFill="1" applyBorder="1" applyAlignment="1">
      <alignment horizontal="center" vertical="center" wrapText="1"/>
    </xf>
    <xf numFmtId="0" fontId="29" fillId="24" borderId="38" xfId="0" applyFont="1" applyFill="1" applyBorder="1" applyAlignment="1">
      <alignment horizontal="center" vertical="center" wrapText="1"/>
    </xf>
    <xf numFmtId="0" fontId="29" fillId="24" borderId="49" xfId="0" applyFont="1" applyFill="1" applyBorder="1" applyAlignment="1">
      <alignment horizontal="center" vertical="center" wrapText="1"/>
    </xf>
    <xf numFmtId="0" fontId="9" fillId="0" borderId="33" xfId="0" applyFont="1" applyBorder="1" applyAlignment="1">
      <alignment horizontal="center" vertical="center"/>
    </xf>
    <xf numFmtId="0" fontId="9" fillId="0" borderId="28" xfId="0" applyFont="1" applyBorder="1" applyAlignment="1">
      <alignment horizontal="center" vertical="center"/>
    </xf>
    <xf numFmtId="0" fontId="9" fillId="0" borderId="39" xfId="0" applyFont="1" applyBorder="1" applyAlignment="1">
      <alignment horizontal="center" vertical="center"/>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30" xfId="0" applyNumberFormat="1" applyFont="1" applyFill="1" applyBorder="1" applyAlignment="1">
      <alignment horizontal="center" vertical="center" wrapText="1"/>
    </xf>
    <xf numFmtId="0" fontId="27" fillId="0" borderId="9" xfId="0" applyNumberFormat="1"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3" fillId="21" borderId="3" xfId="0" applyFont="1" applyFill="1" applyBorder="1" applyAlignment="1" applyProtection="1">
      <alignment horizontal="center" vertical="center"/>
    </xf>
    <xf numFmtId="0" fontId="18" fillId="3" borderId="41" xfId="1" applyFont="1" applyFill="1" applyBorder="1" applyAlignment="1">
      <alignment horizontal="center" vertical="center" wrapText="1"/>
    </xf>
    <xf numFmtId="0" fontId="27" fillId="0" borderId="15"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63" xfId="0" applyFont="1" applyBorder="1" applyAlignment="1">
      <alignment horizontal="center" vertical="center" wrapText="1"/>
    </xf>
    <xf numFmtId="0" fontId="27" fillId="2" borderId="4" xfId="0" applyFont="1" applyFill="1" applyBorder="1" applyAlignment="1">
      <alignment horizontal="left" vertical="center" wrapText="1"/>
    </xf>
    <xf numFmtId="0" fontId="39" fillId="0" borderId="64"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63" xfId="0" applyFont="1" applyBorder="1" applyAlignment="1">
      <alignment horizontal="center" vertical="center" wrapText="1"/>
    </xf>
    <xf numFmtId="0" fontId="39" fillId="2" borderId="30"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27" fillId="0" borderId="64" xfId="0" applyFont="1" applyBorder="1" applyAlignment="1">
      <alignment horizontal="center" vertical="center" wrapText="1"/>
    </xf>
    <xf numFmtId="0" fontId="27" fillId="2" borderId="67" xfId="0" applyFont="1" applyFill="1" applyBorder="1" applyAlignment="1">
      <alignment horizontal="left" vertical="center" wrapText="1"/>
    </xf>
    <xf numFmtId="0" fontId="27" fillId="2" borderId="46"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47" fillId="21" borderId="30" xfId="0" applyFont="1" applyFill="1" applyBorder="1" applyAlignment="1">
      <alignment horizontal="center" vertical="center" wrapText="1"/>
    </xf>
    <xf numFmtId="0" fontId="47" fillId="21" borderId="4" xfId="0" applyFont="1" applyFill="1" applyBorder="1" applyAlignment="1">
      <alignment horizontal="center" vertical="center" wrapText="1"/>
    </xf>
    <xf numFmtId="0" fontId="47" fillId="21" borderId="9" xfId="0" applyFont="1" applyFill="1" applyBorder="1" applyAlignment="1">
      <alignment horizontal="center" vertical="center" wrapText="1"/>
    </xf>
    <xf numFmtId="0" fontId="27" fillId="22" borderId="52" xfId="0" applyFont="1" applyFill="1" applyBorder="1" applyAlignment="1">
      <alignment horizontal="center" vertical="center" wrapText="1"/>
    </xf>
    <xf numFmtId="0" fontId="31" fillId="0" borderId="30" xfId="82" applyFont="1" applyFill="1" applyBorder="1" applyAlignment="1">
      <alignment horizontal="center" vertical="center" wrapText="1"/>
    </xf>
    <xf numFmtId="0" fontId="31" fillId="0" borderId="4" xfId="82" applyFont="1" applyFill="1" applyBorder="1" applyAlignment="1">
      <alignment horizontal="center" vertical="center" wrapText="1"/>
    </xf>
    <xf numFmtId="0" fontId="31" fillId="0" borderId="9" xfId="82"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9" xfId="0" applyFont="1" applyFill="1" applyBorder="1" applyAlignment="1">
      <alignment horizontal="center" vertical="center"/>
    </xf>
    <xf numFmtId="168" fontId="6" fillId="2" borderId="32" xfId="0" applyNumberFormat="1" applyFont="1" applyFill="1" applyBorder="1" applyAlignment="1">
      <alignment horizontal="left" vertical="center"/>
    </xf>
    <xf numFmtId="168" fontId="6" fillId="2" borderId="34" xfId="0" applyNumberFormat="1" applyFont="1" applyFill="1" applyBorder="1" applyAlignment="1">
      <alignment horizontal="left" vertical="center"/>
    </xf>
    <xf numFmtId="168" fontId="27" fillId="2" borderId="36" xfId="0" applyNumberFormat="1" applyFont="1" applyFill="1" applyBorder="1" applyAlignment="1">
      <alignment horizontal="center" vertical="center"/>
    </xf>
    <xf numFmtId="168" fontId="27" fillId="2" borderId="35" xfId="0" applyNumberFormat="1" applyFont="1" applyFill="1" applyBorder="1" applyAlignment="1">
      <alignment horizontal="center" vertical="center"/>
    </xf>
    <xf numFmtId="0" fontId="4" fillId="2" borderId="0" xfId="0" applyFont="1" applyFill="1" applyAlignment="1">
      <alignment horizontal="center" vertical="center"/>
    </xf>
    <xf numFmtId="0" fontId="41" fillId="2" borderId="0" xfId="0" applyFont="1" applyFill="1" applyAlignment="1">
      <alignment horizontal="center" vertical="top"/>
    </xf>
    <xf numFmtId="0" fontId="4" fillId="2" borderId="0" xfId="0" applyFont="1" applyFill="1" applyAlignment="1">
      <alignment horizontal="center" vertical="top"/>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28" fillId="17" borderId="1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28" fillId="17" borderId="40" xfId="0" applyFont="1" applyFill="1" applyBorder="1" applyAlignment="1">
      <alignment horizontal="center" vertical="center" wrapText="1"/>
    </xf>
    <xf numFmtId="0" fontId="18" fillId="18" borderId="16"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31" xfId="1" applyFont="1" applyFill="1" applyBorder="1" applyAlignment="1">
      <alignment horizontal="center" vertical="center" wrapText="1"/>
    </xf>
    <xf numFmtId="0" fontId="4" fillId="2" borderId="33" xfId="0" applyFont="1" applyFill="1" applyBorder="1" applyAlignment="1">
      <alignment horizontal="center" vertical="center"/>
    </xf>
    <xf numFmtId="0" fontId="4" fillId="2" borderId="28" xfId="0" applyFont="1" applyFill="1" applyBorder="1" applyAlignment="1">
      <alignment horizontal="center" vertical="center"/>
    </xf>
    <xf numFmtId="0" fontId="6" fillId="19" borderId="25" xfId="1" applyFont="1" applyFill="1" applyBorder="1" applyAlignment="1">
      <alignment horizontal="center" vertical="center" wrapText="1"/>
    </xf>
    <xf numFmtId="0" fontId="6" fillId="19" borderId="6" xfId="1" applyFont="1" applyFill="1" applyBorder="1" applyAlignment="1">
      <alignment horizontal="center" vertical="center" wrapText="1"/>
    </xf>
    <xf numFmtId="0" fontId="8" fillId="23" borderId="50" xfId="0" applyFont="1" applyFill="1" applyBorder="1" applyAlignment="1">
      <alignment horizontal="center" vertical="center" wrapText="1"/>
    </xf>
    <xf numFmtId="0" fontId="8" fillId="23" borderId="45" xfId="0"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9" xfId="1" applyFont="1" applyFill="1" applyBorder="1" applyAlignment="1">
      <alignment horizontal="center" vertical="center" wrapText="1"/>
    </xf>
    <xf numFmtId="0" fontId="6" fillId="19" borderId="52" xfId="1" applyFont="1" applyFill="1" applyBorder="1" applyAlignment="1">
      <alignment horizontal="center" vertical="center" wrapText="1"/>
    </xf>
    <xf numFmtId="0" fontId="6" fillId="19" borderId="48" xfId="1" applyFont="1" applyFill="1" applyBorder="1" applyAlignment="1">
      <alignment horizontal="center" vertical="center" wrapText="1"/>
    </xf>
    <xf numFmtId="0" fontId="27" fillId="2" borderId="30"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40" xfId="0" applyFont="1" applyFill="1" applyBorder="1" applyAlignment="1">
      <alignment horizontal="center" vertical="center" wrapText="1"/>
    </xf>
    <xf numFmtId="0" fontId="6" fillId="12" borderId="2" xfId="1" applyFont="1" applyFill="1" applyBorder="1" applyAlignment="1">
      <alignment horizontal="center" vertical="center" wrapText="1"/>
    </xf>
    <xf numFmtId="0" fontId="6" fillId="12" borderId="35" xfId="1" applyFont="1" applyFill="1" applyBorder="1" applyAlignment="1">
      <alignment horizontal="center" vertical="center" wrapText="1"/>
    </xf>
    <xf numFmtId="0" fontId="6" fillId="12" borderId="1" xfId="2" applyFont="1" applyFill="1" applyBorder="1" applyAlignment="1">
      <alignment horizontal="center" vertical="center" wrapText="1"/>
    </xf>
    <xf numFmtId="0" fontId="6" fillId="12" borderId="6"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5" xfId="1" applyFont="1" applyFill="1" applyBorder="1" applyAlignment="1">
      <alignment horizontal="center" vertical="center" wrapText="1"/>
    </xf>
    <xf numFmtId="0" fontId="25" fillId="2" borderId="3" xfId="0" applyFont="1" applyFill="1" applyBorder="1" applyAlignment="1" applyProtection="1">
      <alignment horizontal="left" vertical="center" wrapText="1"/>
    </xf>
    <xf numFmtId="0" fontId="27" fillId="2" borderId="30"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0" fontId="27" fillId="0" borderId="46"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9" xfId="0" applyFont="1" applyFill="1" applyBorder="1" applyAlignment="1">
      <alignment horizontal="center" vertical="center" wrapText="1"/>
    </xf>
    <xf numFmtId="49" fontId="25" fillId="0" borderId="50" xfId="0" applyNumberFormat="1" applyFont="1" applyFill="1" applyBorder="1" applyAlignment="1">
      <alignment horizontal="center" vertical="center"/>
    </xf>
    <xf numFmtId="49" fontId="25" fillId="0" borderId="47" xfId="0" applyNumberFormat="1" applyFont="1" applyFill="1" applyBorder="1" applyAlignment="1">
      <alignment horizontal="center" vertical="center"/>
    </xf>
    <xf numFmtId="49" fontId="25" fillId="0" borderId="43" xfId="0" applyNumberFormat="1" applyFont="1" applyFill="1" applyBorder="1" applyAlignment="1">
      <alignment horizontal="center" vertical="center"/>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60" xfId="0" applyFont="1" applyFill="1" applyBorder="1" applyAlignment="1">
      <alignment horizontal="center" vertical="center"/>
    </xf>
    <xf numFmtId="0" fontId="25" fillId="0" borderId="61" xfId="0" applyFont="1" applyFill="1" applyBorder="1" applyAlignment="1">
      <alignment horizontal="center" vertical="center"/>
    </xf>
    <xf numFmtId="0" fontId="25" fillId="0" borderId="27" xfId="0" applyFont="1" applyFill="1" applyBorder="1" applyAlignment="1">
      <alignment horizontal="center" vertical="center"/>
    </xf>
    <xf numFmtId="0" fontId="18" fillId="24" borderId="48" xfId="0" applyFont="1" applyFill="1" applyBorder="1" applyAlignment="1" applyProtection="1">
      <alignment horizontal="center" vertical="center" wrapText="1"/>
      <protection locked="0"/>
    </xf>
    <xf numFmtId="0" fontId="27" fillId="2" borderId="9" xfId="0" applyFont="1" applyFill="1" applyBorder="1" applyAlignment="1" applyProtection="1">
      <alignment horizontal="center" vertical="center" wrapText="1"/>
      <protection locked="0"/>
    </xf>
    <xf numFmtId="0" fontId="27" fillId="22" borderId="51" xfId="0" applyFont="1" applyFill="1" applyBorder="1" applyAlignment="1" applyProtection="1">
      <alignment horizontal="left" vertical="center" wrapText="1"/>
      <protection locked="0"/>
    </xf>
    <xf numFmtId="0" fontId="25" fillId="0" borderId="11"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49" xfId="0" applyFont="1" applyFill="1" applyBorder="1" applyAlignment="1">
      <alignment horizontal="center" vertical="center"/>
    </xf>
    <xf numFmtId="1" fontId="25" fillId="22" borderId="13" xfId="0" applyNumberFormat="1" applyFont="1" applyFill="1" applyBorder="1" applyAlignment="1">
      <alignment horizontal="center" vertical="center" wrapText="1"/>
    </xf>
    <xf numFmtId="1" fontId="25" fillId="22" borderId="48" xfId="0" applyNumberFormat="1" applyFont="1" applyFill="1" applyBorder="1" applyAlignment="1">
      <alignment horizontal="center" vertical="center" wrapText="1"/>
    </xf>
    <xf numFmtId="0" fontId="25" fillId="22" borderId="38" xfId="0" applyFont="1" applyFill="1" applyBorder="1" applyAlignment="1">
      <alignment horizontal="center" vertical="center" wrapText="1"/>
    </xf>
    <xf numFmtId="0" fontId="25" fillId="22" borderId="49" xfId="0" applyFont="1" applyFill="1" applyBorder="1" applyAlignment="1">
      <alignment horizontal="center" vertical="center" wrapText="1"/>
    </xf>
    <xf numFmtId="0" fontId="46" fillId="24" borderId="10" xfId="0" applyFont="1" applyFill="1" applyBorder="1" applyAlignment="1">
      <alignment horizontal="center" vertical="center" wrapText="1"/>
    </xf>
    <xf numFmtId="0" fontId="46" fillId="24" borderId="13" xfId="0" applyFont="1" applyFill="1" applyBorder="1" applyAlignment="1">
      <alignment horizontal="center" vertical="center" wrapText="1"/>
    </xf>
    <xf numFmtId="0" fontId="46" fillId="24" borderId="48" xfId="0" applyFont="1" applyFill="1" applyBorder="1" applyAlignment="1">
      <alignment horizontal="center" vertical="center" wrapText="1"/>
    </xf>
    <xf numFmtId="0" fontId="27" fillId="0" borderId="54" xfId="0" applyNumberFormat="1" applyFont="1" applyFill="1" applyBorder="1" applyAlignment="1">
      <alignment horizontal="center" vertical="center" wrapText="1"/>
    </xf>
    <xf numFmtId="0" fontId="27" fillId="0" borderId="55" xfId="0" applyNumberFormat="1" applyFont="1" applyFill="1" applyBorder="1" applyAlignment="1">
      <alignment horizontal="center" vertical="center" wrapText="1"/>
    </xf>
    <xf numFmtId="0" fontId="27" fillId="0" borderId="56" xfId="0" applyNumberFormat="1"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67" xfId="0" applyFont="1" applyFill="1" applyBorder="1" applyAlignment="1">
      <alignment horizontal="center" vertical="center" wrapText="1"/>
    </xf>
    <xf numFmtId="0" fontId="27" fillId="0" borderId="61" xfId="0" applyFont="1" applyFill="1" applyBorder="1" applyAlignment="1">
      <alignment horizontal="center" vertical="center" wrapText="1"/>
    </xf>
    <xf numFmtId="0" fontId="27" fillId="0" borderId="27" xfId="0" applyFont="1" applyFill="1" applyBorder="1" applyAlignment="1">
      <alignment horizontal="center" vertical="center" wrapText="1"/>
    </xf>
    <xf numFmtId="49" fontId="2" fillId="0" borderId="0" xfId="4" applyNumberFormat="1" applyBorder="1" applyAlignment="1">
      <alignment horizontal="center" vertical="center" wrapText="1"/>
    </xf>
    <xf numFmtId="0" fontId="36" fillId="0" borderId="0" xfId="0" applyFont="1" applyAlignment="1">
      <alignment horizontal="center"/>
    </xf>
    <xf numFmtId="4" fontId="44" fillId="20" borderId="16" xfId="0" applyNumberFormat="1" applyFont="1" applyFill="1" applyBorder="1" applyAlignment="1">
      <alignment horizontal="center" vertical="center" wrapText="1"/>
    </xf>
    <xf numFmtId="4" fontId="44" fillId="20" borderId="31" xfId="0" applyNumberFormat="1" applyFont="1" applyFill="1" applyBorder="1" applyAlignment="1">
      <alignment horizontal="center" vertical="center" wrapText="1"/>
    </xf>
    <xf numFmtId="0" fontId="43" fillId="3" borderId="17" xfId="4" applyFont="1" applyFill="1" applyBorder="1" applyAlignment="1">
      <alignment horizontal="center" vertical="center" wrapText="1"/>
    </xf>
    <xf numFmtId="0" fontId="43" fillId="3" borderId="31" xfId="4" applyFont="1" applyFill="1" applyBorder="1" applyAlignment="1">
      <alignment horizontal="center" vertical="center" wrapText="1"/>
    </xf>
  </cellXfs>
  <cellStyles count="83">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37">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99"/>
      <color rgb="FFFDFECE"/>
      <color rgb="FF006600"/>
      <color rgb="FF003300"/>
      <color rgb="FF00FF00"/>
      <color rgb="FFE8F5F8"/>
      <color rgb="FFFEF9F4"/>
      <color rgb="FFFEF4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553708</xdr:colOff>
      <xdr:row>0</xdr:row>
      <xdr:rowOff>0</xdr:rowOff>
    </xdr:from>
    <xdr:to>
      <xdr:col>17</xdr:col>
      <xdr:colOff>2020641</xdr:colOff>
      <xdr:row>5</xdr:row>
      <xdr:rowOff>111442</xdr:rowOff>
    </xdr:to>
    <xdr:pic>
      <xdr:nvPicPr>
        <xdr:cNvPr id="9" name="4 Imagen" descr="Logo solo DIGEIG.JPG">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145864</xdr:rowOff>
    </xdr:to>
    <xdr:pic>
      <xdr:nvPicPr>
        <xdr:cNvPr id="11" name="4 Imagen" descr="PRESIDENCIA DE LA REP..jpg">
          <a:extLst>
            <a:ext uri="{FF2B5EF4-FFF2-40B4-BE49-F238E27FC236}">
              <a16:creationId xmlns=""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2"/>
  <sheetViews>
    <sheetView showGridLines="0" tabSelected="1" topLeftCell="H70" zoomScale="60" zoomScaleNormal="60" zoomScaleSheetLayoutView="25" zoomScalePageLayoutView="70" workbookViewId="0">
      <selection activeCell="R66" sqref="R66"/>
    </sheetView>
  </sheetViews>
  <sheetFormatPr baseColWidth="10" defaultColWidth="20.7109375" defaultRowHeight="18"/>
  <cols>
    <col min="1" max="1" width="9.140625" style="1" customWidth="1"/>
    <col min="2" max="2" width="57.28515625" style="2" customWidth="1"/>
    <col min="3" max="3" width="32.5703125" style="2" customWidth="1"/>
    <col min="4" max="4" width="39.42578125" style="1" customWidth="1"/>
    <col min="5" max="5" width="20.7109375" style="1" customWidth="1"/>
    <col min="6" max="8" width="20.7109375" style="24" customWidth="1"/>
    <col min="9" max="10" width="25.7109375" style="24" customWidth="1"/>
    <col min="11" max="11" width="35.7109375" style="24" customWidth="1"/>
    <col min="12" max="12" width="26.42578125" style="98" customWidth="1"/>
    <col min="13" max="16" width="10.7109375" style="98" customWidth="1"/>
    <col min="17" max="17" width="24" style="24" customWidth="1"/>
    <col min="18" max="18" width="89.28515625" style="24" customWidth="1"/>
    <col min="19" max="19" width="6.85546875" style="1" customWidth="1"/>
    <col min="20" max="20" width="10.5703125" style="1" customWidth="1"/>
    <col min="21" max="21" width="39.5703125" style="1" customWidth="1"/>
    <col min="22" max="22" width="15" style="1" customWidth="1"/>
    <col min="23" max="23" width="49.85546875" style="1" customWidth="1"/>
    <col min="24" max="24" width="34.7109375" style="1" customWidth="1"/>
    <col min="25" max="16384" width="20.7109375" style="1"/>
  </cols>
  <sheetData>
    <row r="1" spans="1:24" ht="15">
      <c r="A1" s="320"/>
      <c r="B1" s="320"/>
      <c r="C1" s="320"/>
      <c r="D1" s="320"/>
      <c r="E1" s="320"/>
      <c r="F1" s="320"/>
      <c r="G1" s="320"/>
      <c r="H1" s="320"/>
      <c r="I1" s="320"/>
      <c r="J1" s="320"/>
      <c r="K1" s="320"/>
      <c r="L1" s="320"/>
      <c r="M1" s="320"/>
      <c r="N1" s="320"/>
      <c r="O1" s="320"/>
      <c r="P1" s="320"/>
      <c r="Q1" s="320"/>
      <c r="R1" s="320"/>
      <c r="S1" s="320"/>
      <c r="T1" s="320"/>
      <c r="U1" s="320"/>
      <c r="V1" s="8"/>
    </row>
    <row r="2" spans="1:24">
      <c r="A2" s="397" t="s">
        <v>9</v>
      </c>
      <c r="B2" s="397"/>
      <c r="C2" s="397"/>
      <c r="D2" s="397"/>
      <c r="E2" s="397"/>
      <c r="F2" s="397"/>
      <c r="G2" s="397"/>
      <c r="H2" s="397"/>
      <c r="I2" s="397"/>
      <c r="J2" s="397"/>
      <c r="K2" s="397"/>
      <c r="L2" s="397"/>
      <c r="M2" s="397"/>
      <c r="N2" s="397"/>
      <c r="O2" s="397"/>
      <c r="P2" s="397"/>
      <c r="Q2" s="397"/>
      <c r="R2" s="397"/>
      <c r="S2" s="14"/>
      <c r="T2" s="14"/>
      <c r="U2" s="14"/>
      <c r="V2" s="14"/>
    </row>
    <row r="3" spans="1:24" ht="18.75">
      <c r="A3" s="398" t="s">
        <v>10</v>
      </c>
      <c r="B3" s="398"/>
      <c r="C3" s="398"/>
      <c r="D3" s="398"/>
      <c r="E3" s="398"/>
      <c r="F3" s="398"/>
      <c r="G3" s="398"/>
      <c r="H3" s="398"/>
      <c r="I3" s="398"/>
      <c r="J3" s="398"/>
      <c r="K3" s="398"/>
      <c r="L3" s="398"/>
      <c r="M3" s="398"/>
      <c r="N3" s="398"/>
      <c r="O3" s="398"/>
      <c r="P3" s="398"/>
      <c r="Q3" s="398"/>
      <c r="R3" s="398"/>
      <c r="S3" s="15"/>
      <c r="T3" s="15"/>
      <c r="U3" s="15"/>
      <c r="V3" s="15"/>
    </row>
    <row r="4" spans="1:24" ht="20.25">
      <c r="A4" s="399" t="s">
        <v>117</v>
      </c>
      <c r="B4" s="399"/>
      <c r="C4" s="399"/>
      <c r="D4" s="399"/>
      <c r="E4" s="399"/>
      <c r="F4" s="399"/>
      <c r="G4" s="399"/>
      <c r="H4" s="399"/>
      <c r="I4" s="399"/>
      <c r="J4" s="399"/>
      <c r="K4" s="399"/>
      <c r="L4" s="399"/>
      <c r="M4" s="399"/>
      <c r="N4" s="399"/>
      <c r="O4" s="399"/>
      <c r="P4" s="399"/>
      <c r="Q4" s="399"/>
      <c r="R4" s="399"/>
      <c r="S4" s="16"/>
      <c r="T4" s="16"/>
      <c r="U4" s="16"/>
      <c r="V4" s="16"/>
    </row>
    <row r="5" spans="1:24" ht="20.25">
      <c r="A5" s="399" t="s">
        <v>11</v>
      </c>
      <c r="B5" s="399"/>
      <c r="C5" s="399"/>
      <c r="D5" s="399"/>
      <c r="E5" s="399"/>
      <c r="F5" s="399"/>
      <c r="G5" s="399"/>
      <c r="H5" s="399"/>
      <c r="I5" s="399"/>
      <c r="J5" s="399"/>
      <c r="K5" s="399"/>
      <c r="L5" s="399"/>
      <c r="M5" s="399"/>
      <c r="N5" s="399"/>
      <c r="O5" s="399"/>
      <c r="P5" s="399"/>
      <c r="Q5" s="399"/>
      <c r="R5" s="399"/>
      <c r="S5" s="16"/>
      <c r="T5" s="16"/>
      <c r="U5" s="16"/>
      <c r="V5" s="16"/>
    </row>
    <row r="6" spans="1:24" ht="21.75" thickBot="1">
      <c r="A6" s="9"/>
      <c r="B6" s="10"/>
      <c r="C6" s="10"/>
      <c r="D6" s="11"/>
      <c r="E6" s="11"/>
      <c r="F6" s="21"/>
      <c r="G6" s="21"/>
      <c r="H6" s="21"/>
      <c r="I6" s="21"/>
      <c r="J6" s="22"/>
      <c r="K6" s="22"/>
      <c r="L6" s="95"/>
      <c r="M6" s="95"/>
      <c r="N6" s="95"/>
      <c r="O6" s="95"/>
      <c r="P6" s="95"/>
      <c r="Q6" s="22"/>
      <c r="R6" s="21"/>
      <c r="S6" s="11"/>
      <c r="T6" s="11"/>
      <c r="U6" s="11"/>
      <c r="V6" s="8"/>
    </row>
    <row r="7" spans="1:24" ht="33" customHeight="1" thickBot="1">
      <c r="A7" s="403" t="s">
        <v>12</v>
      </c>
      <c r="B7" s="404"/>
      <c r="C7" s="404"/>
      <c r="D7" s="404"/>
      <c r="E7" s="404"/>
      <c r="F7" s="404"/>
      <c r="G7" s="404"/>
      <c r="H7" s="404"/>
      <c r="I7" s="404"/>
      <c r="J7" s="404"/>
      <c r="K7" s="404"/>
      <c r="L7" s="404"/>
      <c r="M7" s="404"/>
      <c r="N7" s="404"/>
      <c r="O7" s="404"/>
      <c r="P7" s="404"/>
      <c r="Q7" s="404"/>
      <c r="R7" s="405"/>
      <c r="S7" s="13"/>
      <c r="T7" s="342" t="s">
        <v>33</v>
      </c>
      <c r="U7" s="343"/>
      <c r="V7" s="343"/>
      <c r="W7" s="344"/>
    </row>
    <row r="8" spans="1:24" ht="40.5">
      <c r="A8" s="400" t="s">
        <v>13</v>
      </c>
      <c r="B8" s="401"/>
      <c r="C8" s="401"/>
      <c r="D8" s="402"/>
      <c r="E8" s="327" t="s">
        <v>130</v>
      </c>
      <c r="F8" s="328"/>
      <c r="G8" s="328"/>
      <c r="H8" s="328"/>
      <c r="I8" s="329"/>
      <c r="J8" s="324" t="s">
        <v>24</v>
      </c>
      <c r="K8" s="325"/>
      <c r="L8" s="326"/>
      <c r="M8" s="101"/>
      <c r="N8" s="101"/>
      <c r="O8" s="101"/>
      <c r="P8" s="101"/>
      <c r="Q8" s="393" t="s">
        <v>19</v>
      </c>
      <c r="R8" s="394"/>
      <c r="S8" s="12"/>
      <c r="T8" s="34" t="s">
        <v>4</v>
      </c>
      <c r="U8" s="32" t="s">
        <v>3</v>
      </c>
      <c r="V8" s="33" t="s">
        <v>29</v>
      </c>
      <c r="W8" s="35" t="s">
        <v>34</v>
      </c>
      <c r="X8" s="28"/>
    </row>
    <row r="9" spans="1:24" ht="36" customHeight="1" thickBot="1">
      <c r="A9" s="358" t="s">
        <v>131</v>
      </c>
      <c r="B9" s="359"/>
      <c r="C9" s="359"/>
      <c r="D9" s="360"/>
      <c r="E9" s="349">
        <v>43437</v>
      </c>
      <c r="F9" s="350"/>
      <c r="G9" s="350"/>
      <c r="H9" s="351"/>
      <c r="I9" s="352"/>
      <c r="J9" s="333">
        <v>844</v>
      </c>
      <c r="K9" s="334"/>
      <c r="L9" s="335"/>
      <c r="M9" s="409" t="s">
        <v>133</v>
      </c>
      <c r="N9" s="410"/>
      <c r="O9" s="410"/>
      <c r="P9" s="102"/>
      <c r="Q9" s="395"/>
      <c r="R9" s="396"/>
      <c r="S9" s="12"/>
      <c r="T9" s="36" t="s">
        <v>5</v>
      </c>
      <c r="U9" s="25" t="s">
        <v>2</v>
      </c>
      <c r="V9" s="30" t="s">
        <v>30</v>
      </c>
      <c r="W9" s="37" t="s">
        <v>35</v>
      </c>
      <c r="X9" s="28"/>
    </row>
    <row r="10" spans="1:24" ht="41.25" thickBot="1">
      <c r="A10" s="321"/>
      <c r="B10" s="321"/>
      <c r="C10" s="321"/>
      <c r="D10" s="321"/>
      <c r="E10" s="321"/>
      <c r="F10" s="321"/>
      <c r="G10" s="321"/>
      <c r="H10" s="321"/>
      <c r="I10" s="321"/>
      <c r="J10" s="321"/>
      <c r="K10" s="321"/>
      <c r="L10" s="321"/>
      <c r="M10" s="321"/>
      <c r="N10" s="321"/>
      <c r="O10" s="321"/>
      <c r="P10" s="321"/>
      <c r="Q10" s="321"/>
      <c r="R10" s="321"/>
      <c r="S10" s="321"/>
      <c r="T10" s="36" t="s">
        <v>7</v>
      </c>
      <c r="U10" s="26" t="s">
        <v>6</v>
      </c>
      <c r="V10" s="30" t="s">
        <v>31</v>
      </c>
      <c r="W10" s="37" t="s">
        <v>36</v>
      </c>
      <c r="X10" s="28"/>
    </row>
    <row r="11" spans="1:24" ht="40.5" customHeight="1" thickBot="1">
      <c r="A11" s="406" t="s">
        <v>22</v>
      </c>
      <c r="B11" s="407"/>
      <c r="C11" s="407"/>
      <c r="D11" s="407"/>
      <c r="E11" s="407"/>
      <c r="F11" s="407"/>
      <c r="G11" s="407"/>
      <c r="H11" s="408"/>
      <c r="I11" s="330" t="s">
        <v>42</v>
      </c>
      <c r="J11" s="331"/>
      <c r="K11" s="332"/>
      <c r="L11" s="347" t="s">
        <v>14</v>
      </c>
      <c r="M11" s="347"/>
      <c r="N11" s="347"/>
      <c r="O11" s="347"/>
      <c r="P11" s="347"/>
      <c r="Q11" s="347"/>
      <c r="R11" s="348"/>
      <c r="S11" s="4"/>
      <c r="T11" s="36" t="s">
        <v>27</v>
      </c>
      <c r="U11" s="27" t="s">
        <v>25</v>
      </c>
      <c r="V11" s="31" t="s">
        <v>32</v>
      </c>
      <c r="W11" s="37" t="s">
        <v>37</v>
      </c>
    </row>
    <row r="12" spans="1:24" ht="29.25" customHeight="1" thickBot="1">
      <c r="A12" s="417" t="s">
        <v>0</v>
      </c>
      <c r="B12" s="415" t="s">
        <v>16</v>
      </c>
      <c r="C12" s="411" t="s">
        <v>18</v>
      </c>
      <c r="D12" s="411" t="s">
        <v>1</v>
      </c>
      <c r="E12" s="411" t="s">
        <v>20</v>
      </c>
      <c r="F12" s="411" t="s">
        <v>17</v>
      </c>
      <c r="G12" s="411" t="s">
        <v>21</v>
      </c>
      <c r="H12" s="432" t="s">
        <v>45</v>
      </c>
      <c r="I12" s="430" t="s">
        <v>41</v>
      </c>
      <c r="J12" s="428" t="s">
        <v>40</v>
      </c>
      <c r="K12" s="426" t="s">
        <v>39</v>
      </c>
      <c r="L12" s="425" t="s">
        <v>15</v>
      </c>
      <c r="M12" s="422" t="s">
        <v>23</v>
      </c>
      <c r="N12" s="423"/>
      <c r="O12" s="423"/>
      <c r="P12" s="423"/>
      <c r="Q12" s="424"/>
      <c r="R12" s="413" t="s">
        <v>8</v>
      </c>
      <c r="S12" s="4"/>
      <c r="T12" s="38" t="s">
        <v>26</v>
      </c>
      <c r="U12" s="99" t="s">
        <v>28</v>
      </c>
      <c r="V12" s="345"/>
      <c r="W12" s="346"/>
    </row>
    <row r="13" spans="1:24" ht="29.25" customHeight="1" thickBot="1">
      <c r="A13" s="418"/>
      <c r="B13" s="416"/>
      <c r="C13" s="412"/>
      <c r="D13" s="412"/>
      <c r="E13" s="412"/>
      <c r="F13" s="412"/>
      <c r="G13" s="412"/>
      <c r="H13" s="433"/>
      <c r="I13" s="431"/>
      <c r="J13" s="429"/>
      <c r="K13" s="427"/>
      <c r="L13" s="414"/>
      <c r="M13" s="96" t="s">
        <v>29</v>
      </c>
      <c r="N13" s="118" t="s">
        <v>30</v>
      </c>
      <c r="O13" s="118" t="s">
        <v>31</v>
      </c>
      <c r="P13" s="118" t="s">
        <v>32</v>
      </c>
      <c r="Q13" s="61" t="s">
        <v>128</v>
      </c>
      <c r="R13" s="414"/>
      <c r="S13" s="4"/>
      <c r="T13" s="103"/>
      <c r="U13" s="104"/>
      <c r="V13" s="105"/>
      <c r="W13" s="105"/>
    </row>
    <row r="14" spans="1:24" ht="24" customHeight="1" thickBot="1">
      <c r="A14" s="353" t="s">
        <v>51</v>
      </c>
      <c r="B14" s="354"/>
      <c r="C14" s="354"/>
      <c r="D14" s="354"/>
      <c r="E14" s="354"/>
      <c r="F14" s="354"/>
      <c r="G14" s="354"/>
      <c r="H14" s="354"/>
      <c r="I14" s="354"/>
      <c r="J14" s="354"/>
      <c r="K14" s="354"/>
      <c r="L14" s="291"/>
      <c r="M14" s="354"/>
      <c r="N14" s="354"/>
      <c r="O14" s="354"/>
      <c r="P14" s="354"/>
      <c r="Q14" s="354"/>
      <c r="R14" s="292"/>
      <c r="S14" s="4"/>
      <c r="T14" s="29"/>
    </row>
    <row r="15" spans="1:24" ht="92.25" customHeight="1">
      <c r="A15" s="20">
        <v>1</v>
      </c>
      <c r="B15" s="47" t="s">
        <v>43</v>
      </c>
      <c r="C15" s="48" t="s">
        <v>110</v>
      </c>
      <c r="D15" s="49" t="s">
        <v>114</v>
      </c>
      <c r="E15" s="106">
        <v>4</v>
      </c>
      <c r="F15" s="107" t="s">
        <v>30</v>
      </c>
      <c r="G15" s="108">
        <v>1</v>
      </c>
      <c r="H15" s="109">
        <v>200</v>
      </c>
      <c r="I15" s="52"/>
      <c r="J15" s="53"/>
      <c r="K15" s="54"/>
      <c r="L15" s="97" t="s">
        <v>123</v>
      </c>
      <c r="M15" s="146"/>
      <c r="N15" s="146"/>
      <c r="O15" s="146"/>
      <c r="P15" s="146"/>
      <c r="Q15" s="139">
        <f>SUM(M15:P15)</f>
        <v>0</v>
      </c>
      <c r="R15" s="134"/>
      <c r="S15" s="4"/>
      <c r="T15" s="29"/>
    </row>
    <row r="16" spans="1:24" ht="168">
      <c r="A16" s="174">
        <v>2</v>
      </c>
      <c r="B16" s="50" t="s">
        <v>44</v>
      </c>
      <c r="C16" s="50" t="s">
        <v>46</v>
      </c>
      <c r="D16" s="51" t="s">
        <v>82</v>
      </c>
      <c r="E16" s="110">
        <v>12</v>
      </c>
      <c r="F16" s="180" t="s">
        <v>112</v>
      </c>
      <c r="G16" s="111">
        <v>4</v>
      </c>
      <c r="H16" s="112">
        <v>400</v>
      </c>
      <c r="I16" s="55">
        <v>1</v>
      </c>
      <c r="J16" s="223">
        <v>43535</v>
      </c>
      <c r="K16" s="227" t="s">
        <v>144</v>
      </c>
      <c r="L16" s="159" t="s">
        <v>122</v>
      </c>
      <c r="M16" s="147">
        <v>3</v>
      </c>
      <c r="N16" s="147"/>
      <c r="O16" s="147"/>
      <c r="P16" s="148"/>
      <c r="Q16" s="140">
        <f>SUM(M16:P16)</f>
        <v>3</v>
      </c>
      <c r="R16" s="232" t="s">
        <v>149</v>
      </c>
      <c r="S16" s="17"/>
      <c r="T16" s="29"/>
    </row>
    <row r="17" spans="1:29" s="3" customFormat="1" ht="51" customHeight="1">
      <c r="A17" s="296">
        <v>3</v>
      </c>
      <c r="B17" s="336" t="s">
        <v>47</v>
      </c>
      <c r="C17" s="336" t="s">
        <v>111</v>
      </c>
      <c r="D17" s="435" t="s">
        <v>113</v>
      </c>
      <c r="E17" s="438">
        <v>4</v>
      </c>
      <c r="F17" s="444" t="s">
        <v>112</v>
      </c>
      <c r="G17" s="446">
        <v>4</v>
      </c>
      <c r="H17" s="441" t="s">
        <v>132</v>
      </c>
      <c r="I17" s="183">
        <v>1</v>
      </c>
      <c r="J17" s="224">
        <v>43510</v>
      </c>
      <c r="K17" s="269" t="s">
        <v>134</v>
      </c>
      <c r="L17" s="233" t="s">
        <v>122</v>
      </c>
      <c r="M17" s="419">
        <v>0.5</v>
      </c>
      <c r="N17" s="419"/>
      <c r="O17" s="419"/>
      <c r="P17" s="419"/>
      <c r="Q17" s="312">
        <f>SUM(M17:P17)</f>
        <v>0.5</v>
      </c>
      <c r="R17" s="239" t="s">
        <v>150</v>
      </c>
      <c r="S17" s="5"/>
    </row>
    <row r="18" spans="1:29" s="3" customFormat="1" ht="142.5" customHeight="1">
      <c r="A18" s="322"/>
      <c r="B18" s="337"/>
      <c r="C18" s="337"/>
      <c r="D18" s="436"/>
      <c r="E18" s="439"/>
      <c r="F18" s="391"/>
      <c r="G18" s="447"/>
      <c r="H18" s="442"/>
      <c r="I18" s="184"/>
      <c r="J18" s="186"/>
      <c r="K18" s="270"/>
      <c r="L18" s="234"/>
      <c r="M18" s="420"/>
      <c r="N18" s="420"/>
      <c r="O18" s="420"/>
      <c r="P18" s="420"/>
      <c r="Q18" s="312"/>
      <c r="R18" s="240"/>
      <c r="S18" s="5"/>
    </row>
    <row r="19" spans="1:29" s="3" customFormat="1" ht="23.25" customHeight="1">
      <c r="A19" s="322"/>
      <c r="B19" s="337"/>
      <c r="C19" s="337"/>
      <c r="D19" s="436"/>
      <c r="E19" s="439"/>
      <c r="F19" s="391"/>
      <c r="G19" s="447"/>
      <c r="H19" s="442"/>
      <c r="I19" s="184"/>
      <c r="J19" s="186"/>
      <c r="K19" s="270"/>
      <c r="L19" s="234"/>
      <c r="M19" s="420"/>
      <c r="N19" s="420"/>
      <c r="O19" s="420"/>
      <c r="P19" s="420"/>
      <c r="Q19" s="312"/>
      <c r="R19" s="240"/>
      <c r="S19" s="5"/>
    </row>
    <row r="20" spans="1:29" s="3" customFormat="1" ht="27.75" customHeight="1">
      <c r="A20" s="297"/>
      <c r="B20" s="434"/>
      <c r="C20" s="434"/>
      <c r="D20" s="437"/>
      <c r="E20" s="440"/>
      <c r="F20" s="445"/>
      <c r="G20" s="448"/>
      <c r="H20" s="443"/>
      <c r="I20" s="185"/>
      <c r="J20" s="187"/>
      <c r="K20" s="271"/>
      <c r="L20" s="235"/>
      <c r="M20" s="421"/>
      <c r="N20" s="421"/>
      <c r="O20" s="421"/>
      <c r="P20" s="421"/>
      <c r="Q20" s="367"/>
      <c r="R20" s="241"/>
      <c r="S20" s="5"/>
    </row>
    <row r="21" spans="1:29" s="3" customFormat="1" ht="34.5" customHeight="1">
      <c r="A21" s="296">
        <v>4</v>
      </c>
      <c r="B21" s="336" t="s">
        <v>48</v>
      </c>
      <c r="C21" s="336" t="s">
        <v>49</v>
      </c>
      <c r="D21" s="336" t="s">
        <v>50</v>
      </c>
      <c r="E21" s="388">
        <v>3</v>
      </c>
      <c r="F21" s="391" t="s">
        <v>30</v>
      </c>
      <c r="G21" s="391">
        <v>1</v>
      </c>
      <c r="H21" s="452">
        <v>200</v>
      </c>
      <c r="I21" s="455"/>
      <c r="J21" s="288"/>
      <c r="K21" s="457"/>
      <c r="L21" s="459" t="s">
        <v>123</v>
      </c>
      <c r="M21" s="255"/>
      <c r="N21" s="255"/>
      <c r="O21" s="255"/>
      <c r="P21" s="255"/>
      <c r="Q21" s="384">
        <f>SUM(M21:P21)</f>
        <v>0</v>
      </c>
      <c r="R21" s="355"/>
      <c r="S21" s="5"/>
    </row>
    <row r="22" spans="1:29" s="3" customFormat="1" ht="34.5" customHeight="1">
      <c r="A22" s="322"/>
      <c r="B22" s="337"/>
      <c r="C22" s="337"/>
      <c r="D22" s="337"/>
      <c r="E22" s="389"/>
      <c r="F22" s="391"/>
      <c r="G22" s="391"/>
      <c r="H22" s="453"/>
      <c r="I22" s="455"/>
      <c r="J22" s="288"/>
      <c r="K22" s="457"/>
      <c r="L22" s="460"/>
      <c r="M22" s="256"/>
      <c r="N22" s="256"/>
      <c r="O22" s="256"/>
      <c r="P22" s="256"/>
      <c r="Q22" s="385"/>
      <c r="R22" s="356"/>
      <c r="S22" s="5"/>
    </row>
    <row r="23" spans="1:29" s="3" customFormat="1" ht="35.25" customHeight="1" thickBot="1">
      <c r="A23" s="323"/>
      <c r="B23" s="338"/>
      <c r="C23" s="338"/>
      <c r="D23" s="338"/>
      <c r="E23" s="390"/>
      <c r="F23" s="392"/>
      <c r="G23" s="392"/>
      <c r="H23" s="454"/>
      <c r="I23" s="456"/>
      <c r="J23" s="289"/>
      <c r="K23" s="458"/>
      <c r="L23" s="461"/>
      <c r="M23" s="257"/>
      <c r="N23" s="257"/>
      <c r="O23" s="257"/>
      <c r="P23" s="257"/>
      <c r="Q23" s="386"/>
      <c r="R23" s="357"/>
      <c r="S23" s="5"/>
    </row>
    <row r="24" spans="1:29" s="3" customFormat="1" ht="28.5" customHeight="1" thickBot="1">
      <c r="A24" s="290" t="s">
        <v>55</v>
      </c>
      <c r="B24" s="291"/>
      <c r="C24" s="291"/>
      <c r="D24" s="291"/>
      <c r="E24" s="291"/>
      <c r="F24" s="291"/>
      <c r="G24" s="291"/>
      <c r="H24" s="291"/>
      <c r="I24" s="291"/>
      <c r="J24" s="291"/>
      <c r="K24" s="291"/>
      <c r="L24" s="291"/>
      <c r="M24" s="291"/>
      <c r="N24" s="291"/>
      <c r="O24" s="291"/>
      <c r="P24" s="291"/>
      <c r="Q24" s="291"/>
      <c r="R24" s="292"/>
      <c r="S24" s="6"/>
    </row>
    <row r="25" spans="1:29" s="3" customFormat="1" ht="105" customHeight="1">
      <c r="A25" s="20">
        <v>5</v>
      </c>
      <c r="B25" s="42" t="s">
        <v>52</v>
      </c>
      <c r="C25" s="42" t="s">
        <v>53</v>
      </c>
      <c r="D25" s="43" t="s">
        <v>54</v>
      </c>
      <c r="E25" s="113">
        <v>3</v>
      </c>
      <c r="F25" s="114" t="s">
        <v>32</v>
      </c>
      <c r="G25" s="205">
        <v>1</v>
      </c>
      <c r="H25" s="206" t="s">
        <v>26</v>
      </c>
      <c r="I25" s="56"/>
      <c r="J25" s="57"/>
      <c r="K25" s="58"/>
      <c r="L25" s="97" t="s">
        <v>123</v>
      </c>
      <c r="M25" s="146"/>
      <c r="N25" s="146"/>
      <c r="O25" s="146"/>
      <c r="P25" s="146"/>
      <c r="Q25" s="141">
        <f>SUM(M25:P25)</f>
        <v>0</v>
      </c>
      <c r="R25" s="62"/>
      <c r="S25" s="6"/>
    </row>
    <row r="26" spans="1:29" s="3" customFormat="1" ht="39" customHeight="1">
      <c r="A26" s="361">
        <v>6</v>
      </c>
      <c r="B26" s="300" t="s">
        <v>56</v>
      </c>
      <c r="C26" s="300" t="s">
        <v>66</v>
      </c>
      <c r="D26" s="365" t="s">
        <v>57</v>
      </c>
      <c r="E26" s="273">
        <v>4</v>
      </c>
      <c r="F26" s="438" t="s">
        <v>112</v>
      </c>
      <c r="G26" s="363">
        <v>4</v>
      </c>
      <c r="H26" s="462">
        <v>1</v>
      </c>
      <c r="I26" s="190">
        <v>1</v>
      </c>
      <c r="J26" s="225">
        <v>43554</v>
      </c>
      <c r="K26" s="269" t="s">
        <v>135</v>
      </c>
      <c r="L26" s="233" t="s">
        <v>122</v>
      </c>
      <c r="M26" s="419">
        <v>1</v>
      </c>
      <c r="N26" s="419"/>
      <c r="O26" s="419"/>
      <c r="P26" s="419"/>
      <c r="Q26" s="312">
        <f>SUM(M26:P26)</f>
        <v>1</v>
      </c>
      <c r="R26" s="304" t="s">
        <v>145</v>
      </c>
      <c r="S26" s="6"/>
      <c r="AB26" s="41"/>
      <c r="AC26" s="138"/>
    </row>
    <row r="27" spans="1:29" s="3" customFormat="1" ht="39" customHeight="1">
      <c r="A27" s="361"/>
      <c r="B27" s="300"/>
      <c r="C27" s="300"/>
      <c r="D27" s="365"/>
      <c r="E27" s="273"/>
      <c r="F27" s="439"/>
      <c r="G27" s="282"/>
      <c r="H27" s="463"/>
      <c r="I27" s="191"/>
      <c r="J27" s="188"/>
      <c r="K27" s="270"/>
      <c r="L27" s="234"/>
      <c r="M27" s="420"/>
      <c r="N27" s="420"/>
      <c r="O27" s="420"/>
      <c r="P27" s="420"/>
      <c r="Q27" s="312"/>
      <c r="R27" s="240"/>
      <c r="S27" s="6"/>
      <c r="AB27" s="41"/>
    </row>
    <row r="28" spans="1:29" s="3" customFormat="1" ht="39" customHeight="1">
      <c r="A28" s="361"/>
      <c r="B28" s="300"/>
      <c r="C28" s="300"/>
      <c r="D28" s="365"/>
      <c r="E28" s="273"/>
      <c r="F28" s="439"/>
      <c r="G28" s="282"/>
      <c r="H28" s="463"/>
      <c r="I28" s="191"/>
      <c r="J28" s="188"/>
      <c r="K28" s="270"/>
      <c r="L28" s="234"/>
      <c r="M28" s="420"/>
      <c r="N28" s="420"/>
      <c r="O28" s="420"/>
      <c r="P28" s="420"/>
      <c r="Q28" s="312"/>
      <c r="R28" s="240"/>
      <c r="S28" s="6"/>
      <c r="AB28" s="41"/>
    </row>
    <row r="29" spans="1:29" s="3" customFormat="1" ht="38.25" customHeight="1" thickBot="1">
      <c r="A29" s="362"/>
      <c r="B29" s="301"/>
      <c r="C29" s="301"/>
      <c r="D29" s="366"/>
      <c r="E29" s="274"/>
      <c r="F29" s="465"/>
      <c r="G29" s="364"/>
      <c r="H29" s="464"/>
      <c r="I29" s="192"/>
      <c r="J29" s="189"/>
      <c r="K29" s="272"/>
      <c r="L29" s="449"/>
      <c r="M29" s="450"/>
      <c r="N29" s="450"/>
      <c r="O29" s="450"/>
      <c r="P29" s="450"/>
      <c r="Q29" s="313"/>
      <c r="R29" s="311"/>
      <c r="S29" s="6"/>
      <c r="AB29" s="41"/>
    </row>
    <row r="30" spans="1:29" s="3" customFormat="1" ht="24" customHeight="1" thickBot="1">
      <c r="A30" s="290" t="s">
        <v>83</v>
      </c>
      <c r="B30" s="291"/>
      <c r="C30" s="291"/>
      <c r="D30" s="291"/>
      <c r="E30" s="291"/>
      <c r="F30" s="291"/>
      <c r="G30" s="291"/>
      <c r="H30" s="291"/>
      <c r="I30" s="291"/>
      <c r="J30" s="291"/>
      <c r="K30" s="291"/>
      <c r="L30" s="291"/>
      <c r="M30" s="291"/>
      <c r="N30" s="291"/>
      <c r="O30" s="291"/>
      <c r="P30" s="291"/>
      <c r="Q30" s="291"/>
      <c r="R30" s="292"/>
      <c r="S30" s="7"/>
    </row>
    <row r="31" spans="1:29" s="3" customFormat="1" ht="24.75" customHeight="1">
      <c r="A31" s="369">
        <v>7</v>
      </c>
      <c r="B31" s="200" t="s">
        <v>58</v>
      </c>
      <c r="C31" s="380" t="s">
        <v>115</v>
      </c>
      <c r="D31" s="339" t="s">
        <v>62</v>
      </c>
      <c r="E31" s="201">
        <v>12</v>
      </c>
      <c r="F31" s="466" t="s">
        <v>112</v>
      </c>
      <c r="G31" s="281">
        <v>4</v>
      </c>
      <c r="H31" s="284">
        <v>844</v>
      </c>
      <c r="I31" s="387">
        <v>1</v>
      </c>
      <c r="J31" s="305">
        <v>43515</v>
      </c>
      <c r="K31" s="451" t="s">
        <v>136</v>
      </c>
      <c r="L31" s="314" t="s">
        <v>122</v>
      </c>
      <c r="M31" s="319">
        <v>3</v>
      </c>
      <c r="N31" s="319"/>
      <c r="O31" s="319"/>
      <c r="P31" s="319"/>
      <c r="Q31" s="264">
        <f>SUM(M31:P31)</f>
        <v>3</v>
      </c>
      <c r="R31" s="315" t="s">
        <v>146</v>
      </c>
      <c r="S31" s="7"/>
    </row>
    <row r="32" spans="1:29" s="3" customFormat="1" ht="9" customHeight="1">
      <c r="A32" s="370"/>
      <c r="B32" s="295" t="s">
        <v>59</v>
      </c>
      <c r="C32" s="293"/>
      <c r="D32" s="340"/>
      <c r="E32" s="242">
        <v>4</v>
      </c>
      <c r="F32" s="467"/>
      <c r="G32" s="282"/>
      <c r="H32" s="285"/>
      <c r="I32" s="248"/>
      <c r="J32" s="253"/>
      <c r="K32" s="270"/>
      <c r="L32" s="280"/>
      <c r="M32" s="262"/>
      <c r="N32" s="262"/>
      <c r="O32" s="262"/>
      <c r="P32" s="262"/>
      <c r="Q32" s="237"/>
      <c r="R32" s="240"/>
      <c r="S32" s="6"/>
    </row>
    <row r="33" spans="1:54" s="3" customFormat="1" ht="21" customHeight="1">
      <c r="A33" s="370"/>
      <c r="B33" s="295"/>
      <c r="C33" s="293"/>
      <c r="D33" s="340"/>
      <c r="E33" s="242"/>
      <c r="F33" s="467"/>
      <c r="G33" s="282"/>
      <c r="H33" s="285"/>
      <c r="I33" s="248"/>
      <c r="J33" s="253"/>
      <c r="K33" s="270"/>
      <c r="L33" s="280"/>
      <c r="M33" s="262"/>
      <c r="N33" s="262"/>
      <c r="O33" s="262"/>
      <c r="P33" s="262"/>
      <c r="Q33" s="237"/>
      <c r="R33" s="240"/>
      <c r="S33" s="6"/>
    </row>
    <row r="34" spans="1:54" s="3" customFormat="1" ht="27" customHeight="1">
      <c r="A34" s="370"/>
      <c r="B34" s="295"/>
      <c r="C34" s="293"/>
      <c r="D34" s="340"/>
      <c r="E34" s="242"/>
      <c r="F34" s="467"/>
      <c r="G34" s="282"/>
      <c r="H34" s="285"/>
      <c r="I34" s="248"/>
      <c r="J34" s="253"/>
      <c r="K34" s="270"/>
      <c r="L34" s="280"/>
      <c r="M34" s="262"/>
      <c r="N34" s="262"/>
      <c r="O34" s="262"/>
      <c r="P34" s="262"/>
      <c r="Q34" s="237"/>
      <c r="R34" s="240"/>
      <c r="S34" s="6"/>
    </row>
    <row r="35" spans="1:54" s="3" customFormat="1" ht="10.5" customHeight="1">
      <c r="A35" s="370"/>
      <c r="B35" s="295"/>
      <c r="C35" s="293"/>
      <c r="D35" s="340"/>
      <c r="E35" s="242"/>
      <c r="F35" s="467"/>
      <c r="G35" s="282"/>
      <c r="H35" s="285"/>
      <c r="I35" s="248"/>
      <c r="J35" s="253"/>
      <c r="K35" s="270"/>
      <c r="L35" s="280"/>
      <c r="M35" s="262"/>
      <c r="N35" s="262"/>
      <c r="O35" s="262"/>
      <c r="P35" s="262"/>
      <c r="Q35" s="237"/>
      <c r="R35" s="240"/>
      <c r="S35" s="6"/>
    </row>
    <row r="36" spans="1:54" s="3" customFormat="1" ht="44.25" customHeight="1">
      <c r="A36" s="370"/>
      <c r="B36" s="44" t="s">
        <v>60</v>
      </c>
      <c r="C36" s="293"/>
      <c r="D36" s="340"/>
      <c r="E36" s="204">
        <v>4</v>
      </c>
      <c r="F36" s="467"/>
      <c r="G36" s="282"/>
      <c r="H36" s="285"/>
      <c r="I36" s="163"/>
      <c r="J36" s="60"/>
      <c r="K36" s="270"/>
      <c r="L36" s="280"/>
      <c r="M36" s="262"/>
      <c r="N36" s="262"/>
      <c r="O36" s="262"/>
      <c r="P36" s="262"/>
      <c r="Q36" s="237"/>
      <c r="R36" s="240"/>
      <c r="S36" s="7"/>
    </row>
    <row r="37" spans="1:54" s="3" customFormat="1" ht="30" customHeight="1">
      <c r="A37" s="370"/>
      <c r="B37" s="295" t="s">
        <v>61</v>
      </c>
      <c r="C37" s="293"/>
      <c r="D37" s="340"/>
      <c r="E37" s="242">
        <v>4</v>
      </c>
      <c r="F37" s="467"/>
      <c r="G37" s="282"/>
      <c r="H37" s="285"/>
      <c r="I37" s="248"/>
      <c r="J37" s="253"/>
      <c r="K37" s="270"/>
      <c r="L37" s="280"/>
      <c r="M37" s="262"/>
      <c r="N37" s="262"/>
      <c r="O37" s="262"/>
      <c r="P37" s="262"/>
      <c r="Q37" s="237"/>
      <c r="R37" s="240"/>
      <c r="S37" s="7"/>
    </row>
    <row r="38" spans="1:54" s="3" customFormat="1" ht="24.75" customHeight="1">
      <c r="A38" s="371"/>
      <c r="B38" s="295"/>
      <c r="C38" s="294"/>
      <c r="D38" s="341"/>
      <c r="E38" s="243"/>
      <c r="F38" s="468"/>
      <c r="G38" s="283"/>
      <c r="H38" s="286"/>
      <c r="I38" s="249"/>
      <c r="J38" s="254"/>
      <c r="K38" s="270"/>
      <c r="L38" s="287"/>
      <c r="M38" s="263"/>
      <c r="N38" s="263"/>
      <c r="O38" s="263"/>
      <c r="P38" s="263"/>
      <c r="Q38" s="238"/>
      <c r="R38" s="241"/>
      <c r="S38" s="6"/>
    </row>
    <row r="39" spans="1:54" s="3" customFormat="1" ht="43.5" customHeight="1">
      <c r="A39" s="379">
        <v>8</v>
      </c>
      <c r="B39" s="153" t="s">
        <v>63</v>
      </c>
      <c r="C39" s="172" t="s">
        <v>66</v>
      </c>
      <c r="D39" s="261" t="s">
        <v>69</v>
      </c>
      <c r="E39" s="115">
        <f>+E40+E41</f>
        <v>4</v>
      </c>
      <c r="F39" s="244" t="s">
        <v>112</v>
      </c>
      <c r="G39" s="363">
        <v>4</v>
      </c>
      <c r="H39" s="306">
        <v>1</v>
      </c>
      <c r="I39" s="247">
        <v>1</v>
      </c>
      <c r="J39" s="252">
        <v>43525</v>
      </c>
      <c r="K39" s="269" t="s">
        <v>137</v>
      </c>
      <c r="L39" s="279" t="s">
        <v>122</v>
      </c>
      <c r="M39" s="261">
        <v>0.5</v>
      </c>
      <c r="N39" s="261"/>
      <c r="O39" s="261"/>
      <c r="P39" s="261"/>
      <c r="Q39" s="236">
        <f>SUM(M39:P39)</f>
        <v>0.5</v>
      </c>
      <c r="R39" s="304" t="s">
        <v>151</v>
      </c>
      <c r="S39" s="6"/>
    </row>
    <row r="40" spans="1:54" s="3" customFormat="1" ht="51.75" customHeight="1">
      <c r="A40" s="370"/>
      <c r="B40" s="167" t="s">
        <v>64</v>
      </c>
      <c r="C40" s="172" t="s">
        <v>67</v>
      </c>
      <c r="D40" s="262"/>
      <c r="E40" s="204">
        <v>2</v>
      </c>
      <c r="F40" s="245"/>
      <c r="G40" s="282"/>
      <c r="H40" s="285"/>
      <c r="I40" s="248"/>
      <c r="J40" s="250"/>
      <c r="K40" s="270"/>
      <c r="L40" s="280"/>
      <c r="M40" s="262"/>
      <c r="N40" s="262"/>
      <c r="O40" s="262"/>
      <c r="P40" s="262"/>
      <c r="Q40" s="237"/>
      <c r="R40" s="240"/>
      <c r="S40" s="7"/>
    </row>
    <row r="41" spans="1:54" s="3" customFormat="1" ht="29.25" customHeight="1">
      <c r="A41" s="370"/>
      <c r="B41" s="295" t="s">
        <v>65</v>
      </c>
      <c r="C41" s="293" t="s">
        <v>68</v>
      </c>
      <c r="D41" s="262"/>
      <c r="E41" s="242">
        <v>2</v>
      </c>
      <c r="F41" s="245"/>
      <c r="G41" s="282" t="s">
        <v>26</v>
      </c>
      <c r="H41" s="285" t="s">
        <v>26</v>
      </c>
      <c r="I41" s="248"/>
      <c r="J41" s="250"/>
      <c r="K41" s="270"/>
      <c r="L41" s="280"/>
      <c r="M41" s="262"/>
      <c r="N41" s="262"/>
      <c r="O41" s="262"/>
      <c r="P41" s="262"/>
      <c r="Q41" s="237"/>
      <c r="R41" s="240"/>
      <c r="S41" s="7"/>
    </row>
    <row r="42" spans="1:54" s="3" customFormat="1" ht="29.25" customHeight="1">
      <c r="A42" s="371"/>
      <c r="B42" s="303"/>
      <c r="C42" s="294"/>
      <c r="D42" s="263"/>
      <c r="E42" s="243"/>
      <c r="F42" s="246"/>
      <c r="G42" s="282"/>
      <c r="H42" s="285"/>
      <c r="I42" s="249"/>
      <c r="J42" s="251"/>
      <c r="K42" s="271"/>
      <c r="L42" s="287"/>
      <c r="M42" s="263"/>
      <c r="N42" s="263"/>
      <c r="O42" s="263"/>
      <c r="P42" s="263"/>
      <c r="Q42" s="238"/>
      <c r="R42" s="241"/>
      <c r="S42" s="7"/>
    </row>
    <row r="43" spans="1:54" s="3" customFormat="1" ht="72.75" customHeight="1">
      <c r="A43" s="173">
        <v>9</v>
      </c>
      <c r="B43" s="167" t="s">
        <v>70</v>
      </c>
      <c r="C43" s="176" t="s">
        <v>71</v>
      </c>
      <c r="D43" s="176" t="s">
        <v>72</v>
      </c>
      <c r="E43" s="161">
        <v>5</v>
      </c>
      <c r="F43" s="181" t="s">
        <v>32</v>
      </c>
      <c r="G43" s="207">
        <v>1</v>
      </c>
      <c r="H43" s="208">
        <v>1</v>
      </c>
      <c r="I43" s="162"/>
      <c r="J43" s="164"/>
      <c r="K43" s="202"/>
      <c r="L43" s="155" t="s">
        <v>123</v>
      </c>
      <c r="M43" s="166"/>
      <c r="N43" s="166"/>
      <c r="O43" s="166"/>
      <c r="P43" s="166"/>
      <c r="Q43" s="154">
        <f>SUM(M43:P43)</f>
        <v>0</v>
      </c>
      <c r="R43" s="160"/>
      <c r="S43" s="6"/>
    </row>
    <row r="44" spans="1:54" s="3" customFormat="1" ht="71.25" customHeight="1">
      <c r="A44" s="296">
        <v>10</v>
      </c>
      <c r="B44" s="302" t="s">
        <v>73</v>
      </c>
      <c r="C44" s="298" t="s">
        <v>74</v>
      </c>
      <c r="D44" s="298" t="s">
        <v>75</v>
      </c>
      <c r="E44" s="244">
        <v>4</v>
      </c>
      <c r="F44" s="216" t="s">
        <v>26</v>
      </c>
      <c r="G44" s="215" t="s">
        <v>26</v>
      </c>
      <c r="H44" s="221" t="s">
        <v>26</v>
      </c>
      <c r="I44" s="194"/>
      <c r="J44" s="196"/>
      <c r="K44" s="269" t="s">
        <v>129</v>
      </c>
      <c r="L44" s="155" t="s">
        <v>26</v>
      </c>
      <c r="M44" s="261">
        <v>1</v>
      </c>
      <c r="N44" s="261"/>
      <c r="O44" s="261"/>
      <c r="P44" s="261"/>
      <c r="Q44" s="236">
        <f>SUM(M44:P44)</f>
        <v>1</v>
      </c>
      <c r="R44" s="239" t="s">
        <v>152</v>
      </c>
      <c r="S44" s="6"/>
    </row>
    <row r="45" spans="1:54" s="19" customFormat="1" ht="76.5" customHeight="1">
      <c r="A45" s="297"/>
      <c r="B45" s="303"/>
      <c r="C45" s="299"/>
      <c r="D45" s="299"/>
      <c r="E45" s="246"/>
      <c r="F45" s="217" t="s">
        <v>29</v>
      </c>
      <c r="G45" s="220">
        <v>1</v>
      </c>
      <c r="H45" s="222">
        <v>400</v>
      </c>
      <c r="I45" s="195"/>
      <c r="J45" s="197"/>
      <c r="K45" s="271"/>
      <c r="L45" s="156" t="s">
        <v>122</v>
      </c>
      <c r="M45" s="263"/>
      <c r="N45" s="263"/>
      <c r="O45" s="263"/>
      <c r="P45" s="263"/>
      <c r="Q45" s="238"/>
      <c r="R45" s="241"/>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s="39" customFormat="1" ht="23.25" customHeight="1">
      <c r="A46" s="373">
        <v>11</v>
      </c>
      <c r="B46" s="177" t="s">
        <v>76</v>
      </c>
      <c r="C46" s="376" t="s">
        <v>77</v>
      </c>
      <c r="D46" s="376" t="s">
        <v>78</v>
      </c>
      <c r="E46" s="117">
        <f>+E47+E48</f>
        <v>8</v>
      </c>
      <c r="F46" s="182"/>
      <c r="G46" s="265">
        <v>1</v>
      </c>
      <c r="H46" s="267">
        <v>500</v>
      </c>
      <c r="I46" s="275"/>
      <c r="J46" s="277"/>
      <c r="K46" s="269" t="s">
        <v>143</v>
      </c>
      <c r="L46" s="279" t="s">
        <v>123</v>
      </c>
      <c r="M46" s="258">
        <v>1</v>
      </c>
      <c r="N46" s="261"/>
      <c r="O46" s="261"/>
      <c r="P46" s="261"/>
      <c r="Q46" s="236">
        <f>SUM(M46:P46)</f>
        <v>1</v>
      </c>
      <c r="R46" s="239" t="s">
        <v>147</v>
      </c>
    </row>
    <row r="47" spans="1:54" s="39" customFormat="1" ht="35.25" customHeight="1">
      <c r="A47" s="374"/>
      <c r="B47" s="178" t="s">
        <v>79</v>
      </c>
      <c r="C47" s="377"/>
      <c r="D47" s="377"/>
      <c r="E47" s="204">
        <v>4</v>
      </c>
      <c r="F47" s="218" t="s">
        <v>30</v>
      </c>
      <c r="G47" s="266"/>
      <c r="H47" s="268"/>
      <c r="I47" s="276"/>
      <c r="J47" s="278"/>
      <c r="K47" s="270"/>
      <c r="L47" s="280"/>
      <c r="M47" s="259"/>
      <c r="N47" s="262"/>
      <c r="O47" s="262"/>
      <c r="P47" s="262"/>
      <c r="Q47" s="237"/>
      <c r="R47" s="240"/>
    </row>
    <row r="48" spans="1:54" s="39" customFormat="1" ht="74.25" customHeight="1">
      <c r="A48" s="375"/>
      <c r="B48" s="179" t="s">
        <v>80</v>
      </c>
      <c r="C48" s="378"/>
      <c r="D48" s="378"/>
      <c r="E48" s="204">
        <v>4</v>
      </c>
      <c r="F48" s="219" t="s">
        <v>112</v>
      </c>
      <c r="G48" s="209">
        <v>4</v>
      </c>
      <c r="H48" s="210" t="s">
        <v>26</v>
      </c>
      <c r="I48" s="198">
        <v>1</v>
      </c>
      <c r="J48" s="226">
        <v>43565</v>
      </c>
      <c r="K48" s="271"/>
      <c r="L48" s="199" t="s">
        <v>122</v>
      </c>
      <c r="M48" s="260"/>
      <c r="N48" s="263"/>
      <c r="O48" s="263"/>
      <c r="P48" s="263"/>
      <c r="Q48" s="238"/>
      <c r="R48" s="241"/>
    </row>
    <row r="49" spans="1:54" s="19" customFormat="1" ht="21" customHeight="1">
      <c r="A49" s="296">
        <v>12</v>
      </c>
      <c r="B49" s="302" t="s">
        <v>81</v>
      </c>
      <c r="C49" s="298" t="s">
        <v>46</v>
      </c>
      <c r="D49" s="298" t="s">
        <v>82</v>
      </c>
      <c r="E49" s="244">
        <v>4</v>
      </c>
      <c r="F49" s="245" t="s">
        <v>31</v>
      </c>
      <c r="G49" s="363">
        <v>1</v>
      </c>
      <c r="H49" s="306">
        <v>200</v>
      </c>
      <c r="I49" s="247"/>
      <c r="J49" s="307"/>
      <c r="K49" s="308"/>
      <c r="L49" s="280" t="s">
        <v>123</v>
      </c>
      <c r="M49" s="261"/>
      <c r="N49" s="261"/>
      <c r="O49" s="261"/>
      <c r="P49" s="261"/>
      <c r="Q49" s="236">
        <f>SUM(M49:P49)</f>
        <v>0</v>
      </c>
      <c r="R49" s="316"/>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row>
    <row r="50" spans="1:54" s="19" customFormat="1" ht="23.25" customHeight="1">
      <c r="A50" s="322"/>
      <c r="B50" s="295"/>
      <c r="C50" s="372"/>
      <c r="D50" s="372"/>
      <c r="E50" s="245"/>
      <c r="F50" s="245"/>
      <c r="G50" s="282"/>
      <c r="H50" s="285"/>
      <c r="I50" s="248"/>
      <c r="J50" s="250"/>
      <c r="K50" s="309"/>
      <c r="L50" s="280"/>
      <c r="M50" s="262"/>
      <c r="N50" s="262"/>
      <c r="O50" s="262"/>
      <c r="P50" s="262"/>
      <c r="Q50" s="237"/>
      <c r="R50" s="317"/>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row>
    <row r="51" spans="1:54" s="19" customFormat="1" ht="16.5" customHeight="1">
      <c r="A51" s="322"/>
      <c r="B51" s="295"/>
      <c r="C51" s="372"/>
      <c r="D51" s="372"/>
      <c r="E51" s="245"/>
      <c r="F51" s="245"/>
      <c r="G51" s="282"/>
      <c r="H51" s="285"/>
      <c r="I51" s="248"/>
      <c r="J51" s="250"/>
      <c r="K51" s="309"/>
      <c r="L51" s="280"/>
      <c r="M51" s="262"/>
      <c r="N51" s="262"/>
      <c r="O51" s="262"/>
      <c r="P51" s="262"/>
      <c r="Q51" s="237"/>
      <c r="R51" s="317"/>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row>
    <row r="52" spans="1:54" s="19" customFormat="1" ht="23.25" customHeight="1">
      <c r="A52" s="322"/>
      <c r="B52" s="295"/>
      <c r="C52" s="372"/>
      <c r="D52" s="372"/>
      <c r="E52" s="245"/>
      <c r="F52" s="245"/>
      <c r="G52" s="282"/>
      <c r="H52" s="285"/>
      <c r="I52" s="248"/>
      <c r="J52" s="250"/>
      <c r="K52" s="309"/>
      <c r="L52" s="280"/>
      <c r="M52" s="262"/>
      <c r="N52" s="262"/>
      <c r="O52" s="262"/>
      <c r="P52" s="262"/>
      <c r="Q52" s="237"/>
      <c r="R52" s="317"/>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s="19" customFormat="1" ht="23.25" customHeight="1">
      <c r="A53" s="297"/>
      <c r="B53" s="303"/>
      <c r="C53" s="299"/>
      <c r="D53" s="299"/>
      <c r="E53" s="245"/>
      <c r="F53" s="246"/>
      <c r="G53" s="283"/>
      <c r="H53" s="286"/>
      <c r="I53" s="249"/>
      <c r="J53" s="251"/>
      <c r="K53" s="310"/>
      <c r="L53" s="287"/>
      <c r="M53" s="263"/>
      <c r="N53" s="263"/>
      <c r="O53" s="263"/>
      <c r="P53" s="263"/>
      <c r="Q53" s="238"/>
      <c r="R53" s="3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s="19" customFormat="1" ht="100.5" customHeight="1">
      <c r="A54" s="296">
        <v>13</v>
      </c>
      <c r="B54" s="302" t="s">
        <v>84</v>
      </c>
      <c r="C54" s="261" t="s">
        <v>85</v>
      </c>
      <c r="D54" s="381" t="s">
        <v>86</v>
      </c>
      <c r="E54" s="244">
        <v>4</v>
      </c>
      <c r="F54" s="244" t="s">
        <v>32</v>
      </c>
      <c r="G54" s="363">
        <v>1</v>
      </c>
      <c r="H54" s="306" t="s">
        <v>26</v>
      </c>
      <c r="I54" s="247"/>
      <c r="J54" s="307"/>
      <c r="K54" s="308"/>
      <c r="L54" s="279" t="s">
        <v>123</v>
      </c>
      <c r="M54" s="261"/>
      <c r="N54" s="261"/>
      <c r="O54" s="261"/>
      <c r="P54" s="261"/>
      <c r="Q54" s="236">
        <f>SUM(M54:P54)</f>
        <v>0</v>
      </c>
      <c r="R54" s="316"/>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row>
    <row r="55" spans="1:54" s="19" customFormat="1" ht="32.25" customHeight="1">
      <c r="A55" s="322"/>
      <c r="B55" s="295"/>
      <c r="C55" s="262"/>
      <c r="D55" s="382"/>
      <c r="E55" s="245"/>
      <c r="F55" s="245"/>
      <c r="G55" s="282"/>
      <c r="H55" s="285"/>
      <c r="I55" s="248"/>
      <c r="J55" s="250"/>
      <c r="K55" s="309"/>
      <c r="L55" s="280"/>
      <c r="M55" s="262"/>
      <c r="N55" s="262"/>
      <c r="O55" s="262"/>
      <c r="P55" s="262"/>
      <c r="Q55" s="237"/>
      <c r="R55" s="317"/>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row>
    <row r="56" spans="1:54" s="19" customFormat="1" ht="23.25" customHeight="1">
      <c r="A56" s="322"/>
      <c r="B56" s="295"/>
      <c r="C56" s="262"/>
      <c r="D56" s="382"/>
      <c r="E56" s="245"/>
      <c r="F56" s="245"/>
      <c r="G56" s="282"/>
      <c r="H56" s="285"/>
      <c r="I56" s="248"/>
      <c r="J56" s="250"/>
      <c r="K56" s="309"/>
      <c r="L56" s="280"/>
      <c r="M56" s="262"/>
      <c r="N56" s="262"/>
      <c r="O56" s="262"/>
      <c r="P56" s="262"/>
      <c r="Q56" s="237"/>
      <c r="R56" s="317"/>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row>
    <row r="57" spans="1:54" s="19" customFormat="1" ht="32.25" customHeight="1">
      <c r="A57" s="322"/>
      <c r="B57" s="295"/>
      <c r="C57" s="262"/>
      <c r="D57" s="382"/>
      <c r="E57" s="245"/>
      <c r="F57" s="245"/>
      <c r="G57" s="282"/>
      <c r="H57" s="285"/>
      <c r="I57" s="248"/>
      <c r="J57" s="250"/>
      <c r="K57" s="309"/>
      <c r="L57" s="280"/>
      <c r="M57" s="262"/>
      <c r="N57" s="262"/>
      <c r="O57" s="262"/>
      <c r="P57" s="262"/>
      <c r="Q57" s="237"/>
      <c r="R57" s="317"/>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row>
    <row r="58" spans="1:54" s="19" customFormat="1" ht="32.25" customHeight="1">
      <c r="A58" s="297"/>
      <c r="B58" s="303"/>
      <c r="C58" s="263"/>
      <c r="D58" s="383"/>
      <c r="E58" s="246"/>
      <c r="F58" s="246"/>
      <c r="G58" s="283"/>
      <c r="H58" s="286"/>
      <c r="I58" s="249"/>
      <c r="J58" s="251"/>
      <c r="K58" s="310"/>
      <c r="L58" s="287"/>
      <c r="M58" s="263"/>
      <c r="N58" s="263"/>
      <c r="O58" s="263"/>
      <c r="P58" s="263"/>
      <c r="Q58" s="238"/>
      <c r="R58" s="3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s="19" customFormat="1" ht="88.5" customHeight="1">
      <c r="A59" s="174">
        <v>14</v>
      </c>
      <c r="B59" s="168" t="s">
        <v>87</v>
      </c>
      <c r="C59" s="170" t="s">
        <v>88</v>
      </c>
      <c r="D59" s="170" t="s">
        <v>86</v>
      </c>
      <c r="E59" s="158">
        <v>3</v>
      </c>
      <c r="F59" s="116" t="s">
        <v>32</v>
      </c>
      <c r="G59" s="207">
        <v>1</v>
      </c>
      <c r="H59" s="208" t="s">
        <v>26</v>
      </c>
      <c r="I59" s="124"/>
      <c r="J59" s="59"/>
      <c r="K59" s="125"/>
      <c r="L59" s="129" t="s">
        <v>123</v>
      </c>
      <c r="M59" s="149"/>
      <c r="N59" s="149"/>
      <c r="O59" s="149"/>
      <c r="P59" s="149"/>
      <c r="Q59" s="136">
        <f>SUM(M59:P59)</f>
        <v>0</v>
      </c>
      <c r="R59" s="130"/>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row>
    <row r="60" spans="1:54" s="19" customFormat="1" ht="125.25" customHeight="1" thickBot="1">
      <c r="A60" s="175">
        <v>15</v>
      </c>
      <c r="B60" s="169" t="s">
        <v>89</v>
      </c>
      <c r="C60" s="171" t="s">
        <v>88</v>
      </c>
      <c r="D60" s="171" t="s">
        <v>90</v>
      </c>
      <c r="E60" s="119">
        <v>3</v>
      </c>
      <c r="F60" s="119" t="s">
        <v>32</v>
      </c>
      <c r="G60" s="211">
        <v>1</v>
      </c>
      <c r="H60" s="208" t="s">
        <v>26</v>
      </c>
      <c r="I60" s="126"/>
      <c r="J60" s="127"/>
      <c r="K60" s="128"/>
      <c r="L60" s="131" t="s">
        <v>123</v>
      </c>
      <c r="M60" s="150"/>
      <c r="N60" s="150"/>
      <c r="O60" s="150"/>
      <c r="P60" s="150"/>
      <c r="Q60" s="137">
        <f>SUM(M60:P60)</f>
        <v>0</v>
      </c>
      <c r="R60" s="132"/>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row>
    <row r="61" spans="1:54" s="19" customFormat="1" ht="24" customHeight="1" thickBot="1">
      <c r="A61" s="290" t="s">
        <v>91</v>
      </c>
      <c r="B61" s="291"/>
      <c r="C61" s="291"/>
      <c r="D61" s="291"/>
      <c r="E61" s="291"/>
      <c r="F61" s="291"/>
      <c r="G61" s="291"/>
      <c r="H61" s="291"/>
      <c r="I61" s="291"/>
      <c r="J61" s="291"/>
      <c r="K61" s="291"/>
      <c r="L61" s="291"/>
      <c r="M61" s="291"/>
      <c r="N61" s="291"/>
      <c r="O61" s="291"/>
      <c r="P61" s="291"/>
      <c r="Q61" s="291"/>
      <c r="R61" s="292"/>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1:54" s="19" customFormat="1" ht="72">
      <c r="A62" s="20">
        <v>16</v>
      </c>
      <c r="B62" s="42" t="s">
        <v>92</v>
      </c>
      <c r="C62" s="42" t="s">
        <v>93</v>
      </c>
      <c r="D62" s="120" t="s">
        <v>94</v>
      </c>
      <c r="E62" s="113">
        <v>12</v>
      </c>
      <c r="F62" s="113" t="s">
        <v>112</v>
      </c>
      <c r="G62" s="213">
        <v>12</v>
      </c>
      <c r="H62" s="214">
        <v>7</v>
      </c>
      <c r="I62" s="122">
        <v>3</v>
      </c>
      <c r="J62" s="123" t="s">
        <v>138</v>
      </c>
      <c r="K62" s="203" t="s">
        <v>139</v>
      </c>
      <c r="L62" s="133" t="s">
        <v>122</v>
      </c>
      <c r="M62" s="151">
        <v>3</v>
      </c>
      <c r="N62" s="151"/>
      <c r="O62" s="151"/>
      <c r="P62" s="151"/>
      <c r="Q62" s="142">
        <f t="shared" ref="Q62:Q67" si="0">SUM(M62:P62)</f>
        <v>3</v>
      </c>
      <c r="R62" s="228" t="s">
        <v>147</v>
      </c>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row>
    <row r="63" spans="1:54" s="19" customFormat="1" ht="67.5" customHeight="1">
      <c r="A63" s="174">
        <v>17</v>
      </c>
      <c r="B63" s="168" t="s">
        <v>95</v>
      </c>
      <c r="C63" s="168" t="s">
        <v>96</v>
      </c>
      <c r="D63" s="40" t="s">
        <v>97</v>
      </c>
      <c r="E63" s="116">
        <v>4</v>
      </c>
      <c r="F63" s="116" t="s">
        <v>31</v>
      </c>
      <c r="G63" s="207">
        <v>1</v>
      </c>
      <c r="H63" s="208" t="s">
        <v>26</v>
      </c>
      <c r="I63" s="124"/>
      <c r="J63" s="59"/>
      <c r="K63" s="202"/>
      <c r="L63" s="157" t="s">
        <v>123</v>
      </c>
      <c r="M63" s="165"/>
      <c r="N63" s="165"/>
      <c r="O63" s="165"/>
      <c r="P63" s="165"/>
      <c r="Q63" s="143">
        <f t="shared" si="0"/>
        <v>0</v>
      </c>
      <c r="R63" s="229"/>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row>
    <row r="64" spans="1:54" s="19" customFormat="1" ht="180">
      <c r="A64" s="174">
        <v>18</v>
      </c>
      <c r="B64" s="168" t="s">
        <v>98</v>
      </c>
      <c r="C64" s="45" t="s">
        <v>99</v>
      </c>
      <c r="D64" s="40" t="s">
        <v>100</v>
      </c>
      <c r="E64" s="116">
        <v>2</v>
      </c>
      <c r="F64" s="116" t="s">
        <v>112</v>
      </c>
      <c r="G64" s="207">
        <v>4</v>
      </c>
      <c r="H64" s="208" t="s">
        <v>26</v>
      </c>
      <c r="I64" s="124"/>
      <c r="J64" s="59"/>
      <c r="K64" s="193" t="s">
        <v>140</v>
      </c>
      <c r="L64" s="157" t="s">
        <v>125</v>
      </c>
      <c r="M64" s="165">
        <v>2</v>
      </c>
      <c r="N64" s="165"/>
      <c r="O64" s="165"/>
      <c r="P64" s="165"/>
      <c r="Q64" s="143">
        <f t="shared" si="0"/>
        <v>2</v>
      </c>
      <c r="R64" s="230" t="s">
        <v>153</v>
      </c>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row>
    <row r="65" spans="1:54" s="19" customFormat="1" ht="80.25" customHeight="1">
      <c r="A65" s="174">
        <v>19</v>
      </c>
      <c r="B65" s="168" t="s">
        <v>101</v>
      </c>
      <c r="C65" s="168" t="s">
        <v>102</v>
      </c>
      <c r="D65" s="40" t="s">
        <v>103</v>
      </c>
      <c r="E65" s="116">
        <v>1</v>
      </c>
      <c r="F65" s="116" t="s">
        <v>31</v>
      </c>
      <c r="G65" s="207">
        <v>1</v>
      </c>
      <c r="H65" s="208">
        <v>3</v>
      </c>
      <c r="I65" s="124"/>
      <c r="J65" s="59"/>
      <c r="K65" s="125"/>
      <c r="L65" s="157" t="s">
        <v>123</v>
      </c>
      <c r="M65" s="165"/>
      <c r="N65" s="165"/>
      <c r="O65" s="165"/>
      <c r="P65" s="165"/>
      <c r="Q65" s="143">
        <f t="shared" si="0"/>
        <v>0</v>
      </c>
      <c r="R65" s="130"/>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row>
    <row r="66" spans="1:54" s="19" customFormat="1" ht="155.25" customHeight="1">
      <c r="A66" s="174">
        <v>20</v>
      </c>
      <c r="B66" s="168" t="s">
        <v>104</v>
      </c>
      <c r="C66" s="168" t="s">
        <v>106</v>
      </c>
      <c r="D66" s="46" t="s">
        <v>107</v>
      </c>
      <c r="E66" s="116">
        <v>4</v>
      </c>
      <c r="F66" s="116" t="s">
        <v>32</v>
      </c>
      <c r="G66" s="207">
        <v>1</v>
      </c>
      <c r="H66" s="208">
        <v>7</v>
      </c>
      <c r="I66" s="124"/>
      <c r="J66" s="59"/>
      <c r="K66" s="125"/>
      <c r="L66" s="157" t="s">
        <v>123</v>
      </c>
      <c r="M66" s="165"/>
      <c r="N66" s="165"/>
      <c r="O66" s="165"/>
      <c r="P66" s="165"/>
      <c r="Q66" s="143">
        <f t="shared" si="0"/>
        <v>0</v>
      </c>
      <c r="R66" s="130"/>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row>
    <row r="67" spans="1:54" s="19" customFormat="1" ht="155.25" customHeight="1" thickBot="1">
      <c r="A67" s="175">
        <v>21</v>
      </c>
      <c r="B67" s="169" t="s">
        <v>108</v>
      </c>
      <c r="C67" s="169" t="s">
        <v>105</v>
      </c>
      <c r="D67" s="121" t="s">
        <v>109</v>
      </c>
      <c r="E67" s="119"/>
      <c r="F67" s="119"/>
      <c r="G67" s="211"/>
      <c r="H67" s="212"/>
      <c r="I67" s="126">
        <v>4</v>
      </c>
      <c r="J67" s="127" t="s">
        <v>142</v>
      </c>
      <c r="K67" s="128" t="s">
        <v>141</v>
      </c>
      <c r="L67" s="135"/>
      <c r="M67" s="152"/>
      <c r="N67" s="152"/>
      <c r="O67" s="152"/>
      <c r="P67" s="152"/>
      <c r="Q67" s="144">
        <f t="shared" si="0"/>
        <v>0</v>
      </c>
      <c r="R67" s="231" t="s">
        <v>148</v>
      </c>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row>
    <row r="68" spans="1:54" s="64" customFormat="1" ht="57.75" customHeight="1" thickBot="1">
      <c r="A68" s="65"/>
      <c r="B68" s="66"/>
      <c r="C68" s="66"/>
      <c r="D68" s="66"/>
      <c r="E68" s="66"/>
      <c r="F68" s="67"/>
      <c r="G68" s="67"/>
      <c r="H68" s="67"/>
      <c r="I68" s="368" t="s">
        <v>116</v>
      </c>
      <c r="J68" s="368"/>
      <c r="K68" s="368"/>
      <c r="L68" s="368"/>
      <c r="M68" s="100"/>
      <c r="N68" s="100"/>
      <c r="O68" s="100"/>
      <c r="P68" s="100"/>
      <c r="Q68" s="145">
        <f>Q67+Q66+Q65+Q64+Q62+Q63+Q60+Q59+Q54+Q49+Q46+Q44+Q43+Q39+Q31+Q26+Q25+Q21+Q17+Q16+Q15</f>
        <v>15</v>
      </c>
      <c r="R68" s="68"/>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row>
    <row r="69" spans="1:54" s="19" customFormat="1" ht="23.25">
      <c r="A69" s="18"/>
      <c r="B69" s="18"/>
      <c r="C69" s="18"/>
      <c r="D69" s="18"/>
      <c r="E69" s="18"/>
      <c r="F69" s="23"/>
      <c r="G69" s="23"/>
      <c r="H69" s="23"/>
      <c r="I69" s="23"/>
      <c r="J69" s="23"/>
      <c r="K69" s="23"/>
      <c r="L69" s="23"/>
      <c r="M69" s="23"/>
      <c r="N69" s="23"/>
      <c r="O69" s="23"/>
      <c r="P69" s="23"/>
      <c r="Q69" s="23"/>
      <c r="R69" s="23"/>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row>
    <row r="70" spans="1:54" s="19" customFormat="1" ht="204" customHeight="1">
      <c r="A70" s="18"/>
      <c r="B70" s="18"/>
      <c r="C70" s="18"/>
      <c r="D70" s="18"/>
      <c r="E70" s="18"/>
      <c r="F70" s="23"/>
      <c r="G70" s="23"/>
      <c r="H70" s="23"/>
      <c r="I70" s="23"/>
      <c r="J70" s="23"/>
      <c r="K70" s="23"/>
      <c r="L70" s="23"/>
      <c r="M70" s="23"/>
      <c r="N70" s="23"/>
      <c r="O70" s="23"/>
      <c r="P70" s="23"/>
      <c r="Q70" s="23"/>
      <c r="R70" s="23"/>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row>
    <row r="71" spans="1:54" s="19" customFormat="1" ht="153" customHeight="1">
      <c r="A71" s="18"/>
      <c r="B71" s="18"/>
      <c r="C71" s="18"/>
      <c r="D71" s="18"/>
      <c r="E71" s="18"/>
      <c r="F71" s="23"/>
      <c r="G71" s="23"/>
      <c r="H71" s="23"/>
      <c r="I71" s="23"/>
      <c r="J71" s="23"/>
      <c r="K71" s="23"/>
      <c r="L71" s="23"/>
      <c r="M71" s="23"/>
      <c r="N71" s="23"/>
      <c r="O71" s="23"/>
      <c r="P71" s="23"/>
      <c r="Q71" s="23"/>
      <c r="R71" s="23"/>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row>
    <row r="72" spans="1:54" s="19" customFormat="1" ht="166.5" customHeight="1">
      <c r="A72" s="18"/>
      <c r="B72" s="18"/>
      <c r="C72" s="18"/>
      <c r="D72" s="18"/>
      <c r="E72" s="18"/>
      <c r="F72" s="23"/>
      <c r="G72" s="23"/>
      <c r="H72" s="23"/>
      <c r="I72" s="23"/>
      <c r="J72" s="23"/>
      <c r="K72" s="23"/>
      <c r="L72" s="23"/>
      <c r="M72" s="23"/>
      <c r="N72" s="23"/>
      <c r="O72" s="23"/>
      <c r="P72" s="23"/>
      <c r="Q72" s="23"/>
      <c r="R72" s="23"/>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row>
  </sheetData>
  <sheetProtection formatCells="0" formatColumns="0" formatRows="0"/>
  <protectedRanges>
    <protectedRange sqref="D62:F62" name="Actividad 13_4"/>
    <protectedRange sqref="D46:D48 G45:H48 D44:E44" name="Actividad 11_4"/>
    <protectedRange sqref="B25:C29" name="Actividad 4_4"/>
    <protectedRange sqref="B36:D36 F36:J36 L36:R36" name="Actividad 6_4"/>
    <protectedRange sqref="E46 B37:J38 L37:R39 B39:E39 G39:J39" name="actividad 7_4"/>
    <protectedRange sqref="B32:E35 G32:J35 F33:F35 F31:J31 Q31:R35 L31:P31 L33:P35 B31:D31" name="Actividad 5_4"/>
    <protectedRange sqref="B15:C23 F25 D15 F43:F44 D21:R23" name="Actividad 1_4"/>
    <protectedRange sqref="R65 J65:K67 Q65:Q67" name="Actividad 16_2_1"/>
    <protectedRange sqref="Q64" name="Actividad 15_2_1"/>
    <protectedRange sqref="L62:Q62 L63:P67 L46:P48" name="Actividad 13_2_1"/>
    <protectedRange sqref="Q46:R48 J45:J48 Q44 L45:P45 R45 R62:R64" name="Actividad 11_2_1"/>
    <protectedRange sqref="Q15:Q16 I25:Q25 I26:J29 L26:Q29" name="Actividad 4_2_1"/>
    <protectedRange sqref="AB26:AB29 J15:P15 I16:J16 J17:K20 L16:P17 L19:P20 Q17:Q20 K26:K29 K46 K48 K31:K44 K62 K64" name="Actividad 1_2_1"/>
    <protectedRange sqref="Q63" name="Actividad 14_2_1"/>
    <protectedRange sqref="L69:R72" name="Actividad 17_2_1"/>
    <protectedRange sqref="S68:T68" name="Actividad 16_3_1"/>
    <protectedRange sqref="S66:T67" name="Actividad 15_3_1"/>
    <protectedRange sqref="S63:T63" name="Actividad 13_3_1"/>
    <protectedRange sqref="S49:T52" name="Actividad 11_3_1"/>
    <protectedRange sqref="S24" name="Actividad 2_3_1"/>
    <protectedRange sqref="S26:S31 R25:R29" name="Actividad 4_3_1"/>
    <protectedRange sqref="S38" name="Actividad 6_3_1"/>
    <protectedRange sqref="S32:S42" name="actividad 7_3_1"/>
    <protectedRange sqref="S32:S37" name="Actividad 5_3_1"/>
    <protectedRange sqref="S25" name="Actividad 3_3_1"/>
    <protectedRange sqref="R16:R20 S21:S23" name="Actividad 1_3_1"/>
    <protectedRange sqref="S43:S44" name="Actividad 9_3_1"/>
    <protectedRange sqref="S53:T61" name="Actividad 12_3_1"/>
    <protectedRange sqref="S65:T65" name="Actividad 14_3_1"/>
    <protectedRange sqref="S70:T72" name="Actividad 17_3_1"/>
    <protectedRange sqref="Q8 I2:I8 K2:K8 J2:J7" name="logo_2"/>
    <protectedRange sqref="A10:S10" name="nombre institucion_2"/>
  </protectedRanges>
  <autoFilter ref="A12:R68"/>
  <mergeCells count="196">
    <mergeCell ref="D12:D13"/>
    <mergeCell ref="G17:G20"/>
    <mergeCell ref="F21:F23"/>
    <mergeCell ref="N31:N38"/>
    <mergeCell ref="O31:O38"/>
    <mergeCell ref="P31:P38"/>
    <mergeCell ref="G41:G42"/>
    <mergeCell ref="G39:G40"/>
    <mergeCell ref="L26:L29"/>
    <mergeCell ref="P39:P42"/>
    <mergeCell ref="M26:M29"/>
    <mergeCell ref="N26:N29"/>
    <mergeCell ref="O26:O29"/>
    <mergeCell ref="P26:P29"/>
    <mergeCell ref="E32:E35"/>
    <mergeCell ref="K31:K38"/>
    <mergeCell ref="H21:H23"/>
    <mergeCell ref="I21:I23"/>
    <mergeCell ref="K21:K23"/>
    <mergeCell ref="L21:L23"/>
    <mergeCell ref="H26:H29"/>
    <mergeCell ref="I37:I38"/>
    <mergeCell ref="F26:F29"/>
    <mergeCell ref="F31:F38"/>
    <mergeCell ref="C12:C13"/>
    <mergeCell ref="R12:R13"/>
    <mergeCell ref="B12:B13"/>
    <mergeCell ref="A12:A13"/>
    <mergeCell ref="M17:M20"/>
    <mergeCell ref="N17:N20"/>
    <mergeCell ref="O17:O20"/>
    <mergeCell ref="P17:P20"/>
    <mergeCell ref="M12:Q12"/>
    <mergeCell ref="L12:L13"/>
    <mergeCell ref="K12:K13"/>
    <mergeCell ref="J12:J13"/>
    <mergeCell ref="I12:I13"/>
    <mergeCell ref="H12:H13"/>
    <mergeCell ref="G12:G13"/>
    <mergeCell ref="F12:F13"/>
    <mergeCell ref="E12:E13"/>
    <mergeCell ref="A17:A20"/>
    <mergeCell ref="B17:B20"/>
    <mergeCell ref="C17:C20"/>
    <mergeCell ref="D17:D20"/>
    <mergeCell ref="E17:E20"/>
    <mergeCell ref="H17:H20"/>
    <mergeCell ref="F17:F20"/>
    <mergeCell ref="Q8:R8"/>
    <mergeCell ref="Q9:R9"/>
    <mergeCell ref="A2:R2"/>
    <mergeCell ref="A3:R3"/>
    <mergeCell ref="A4:R4"/>
    <mergeCell ref="A5:R5"/>
    <mergeCell ref="A8:D8"/>
    <mergeCell ref="A7:R7"/>
    <mergeCell ref="A11:H11"/>
    <mergeCell ref="M9:O9"/>
    <mergeCell ref="B21:B23"/>
    <mergeCell ref="E21:E23"/>
    <mergeCell ref="G21:G23"/>
    <mergeCell ref="N44:N45"/>
    <mergeCell ref="O44:O45"/>
    <mergeCell ref="P44:P45"/>
    <mergeCell ref="Q44:Q45"/>
    <mergeCell ref="Q39:Q42"/>
    <mergeCell ref="M21:M23"/>
    <mergeCell ref="I31:I35"/>
    <mergeCell ref="F54:F58"/>
    <mergeCell ref="G54:G58"/>
    <mergeCell ref="H54:H58"/>
    <mergeCell ref="I54:I58"/>
    <mergeCell ref="J54:J58"/>
    <mergeCell ref="B49:B53"/>
    <mergeCell ref="E49:E53"/>
    <mergeCell ref="B41:B42"/>
    <mergeCell ref="I68:L68"/>
    <mergeCell ref="A49:A53"/>
    <mergeCell ref="A31:A38"/>
    <mergeCell ref="C49:C53"/>
    <mergeCell ref="A46:A48"/>
    <mergeCell ref="C46:C48"/>
    <mergeCell ref="D49:D53"/>
    <mergeCell ref="A54:A58"/>
    <mergeCell ref="A39:A42"/>
    <mergeCell ref="C31:C38"/>
    <mergeCell ref="A61:R61"/>
    <mergeCell ref="F49:F53"/>
    <mergeCell ref="G49:G53"/>
    <mergeCell ref="E54:E58"/>
    <mergeCell ref="B54:B58"/>
    <mergeCell ref="C54:C58"/>
    <mergeCell ref="D54:D58"/>
    <mergeCell ref="L54:L58"/>
    <mergeCell ref="Q54:Q58"/>
    <mergeCell ref="D39:D42"/>
    <mergeCell ref="K39:K42"/>
    <mergeCell ref="M44:M45"/>
    <mergeCell ref="H49:H53"/>
    <mergeCell ref="I49:I53"/>
    <mergeCell ref="A1:U1"/>
    <mergeCell ref="E37:E38"/>
    <mergeCell ref="A10:S10"/>
    <mergeCell ref="A21:A23"/>
    <mergeCell ref="J8:L8"/>
    <mergeCell ref="E8:I8"/>
    <mergeCell ref="I11:K11"/>
    <mergeCell ref="J9:L9"/>
    <mergeCell ref="C21:C23"/>
    <mergeCell ref="D21:D23"/>
    <mergeCell ref="D31:D38"/>
    <mergeCell ref="T7:W7"/>
    <mergeCell ref="V12:W12"/>
    <mergeCell ref="L11:R11"/>
    <mergeCell ref="E9:I9"/>
    <mergeCell ref="A14:R14"/>
    <mergeCell ref="R21:R23"/>
    <mergeCell ref="A9:D9"/>
    <mergeCell ref="A26:A29"/>
    <mergeCell ref="G26:G29"/>
    <mergeCell ref="D26:D29"/>
    <mergeCell ref="Q17:Q20"/>
    <mergeCell ref="Q21:Q23"/>
    <mergeCell ref="B37:B38"/>
    <mergeCell ref="J49:J53"/>
    <mergeCell ref="K49:K53"/>
    <mergeCell ref="K54:K58"/>
    <mergeCell ref="R26:R29"/>
    <mergeCell ref="Q26:Q29"/>
    <mergeCell ref="L31:L38"/>
    <mergeCell ref="R31:R38"/>
    <mergeCell ref="R54:R58"/>
    <mergeCell ref="R49:R53"/>
    <mergeCell ref="L49:L53"/>
    <mergeCell ref="M49:M53"/>
    <mergeCell ref="N49:N53"/>
    <mergeCell ref="O49:O53"/>
    <mergeCell ref="P49:P53"/>
    <mergeCell ref="M54:M58"/>
    <mergeCell ref="N54:N58"/>
    <mergeCell ref="O54:O58"/>
    <mergeCell ref="P54:P58"/>
    <mergeCell ref="M39:M42"/>
    <mergeCell ref="K44:K45"/>
    <mergeCell ref="M31:M38"/>
    <mergeCell ref="Q49:Q53"/>
    <mergeCell ref="N39:N42"/>
    <mergeCell ref="O39:O42"/>
    <mergeCell ref="J46:J47"/>
    <mergeCell ref="L46:L47"/>
    <mergeCell ref="G31:G38"/>
    <mergeCell ref="H31:H38"/>
    <mergeCell ref="L39:L42"/>
    <mergeCell ref="J21:J23"/>
    <mergeCell ref="A24:R24"/>
    <mergeCell ref="A30:R30"/>
    <mergeCell ref="C41:C42"/>
    <mergeCell ref="B32:B35"/>
    <mergeCell ref="R44:R45"/>
    <mergeCell ref="A44:A45"/>
    <mergeCell ref="C44:C45"/>
    <mergeCell ref="D44:D45"/>
    <mergeCell ref="B26:B29"/>
    <mergeCell ref="C26:C29"/>
    <mergeCell ref="E44:E45"/>
    <mergeCell ref="B44:B45"/>
    <mergeCell ref="R39:R42"/>
    <mergeCell ref="J31:J35"/>
    <mergeCell ref="H39:H40"/>
    <mergeCell ref="H41:H42"/>
    <mergeCell ref="N21:N23"/>
    <mergeCell ref="D46:D48"/>
    <mergeCell ref="L17:L20"/>
    <mergeCell ref="Q46:Q48"/>
    <mergeCell ref="R46:R48"/>
    <mergeCell ref="R17:R20"/>
    <mergeCell ref="E41:E42"/>
    <mergeCell ref="F39:F42"/>
    <mergeCell ref="I39:I42"/>
    <mergeCell ref="J41:J42"/>
    <mergeCell ref="J39:J40"/>
    <mergeCell ref="J37:J38"/>
    <mergeCell ref="O21:O23"/>
    <mergeCell ref="P21:P23"/>
    <mergeCell ref="M46:M48"/>
    <mergeCell ref="N46:N48"/>
    <mergeCell ref="O46:O48"/>
    <mergeCell ref="P46:P48"/>
    <mergeCell ref="Q31:Q38"/>
    <mergeCell ref="G46:G47"/>
    <mergeCell ref="H46:H47"/>
    <mergeCell ref="K17:K20"/>
    <mergeCell ref="K26:K29"/>
    <mergeCell ref="E26:E29"/>
    <mergeCell ref="K46:K48"/>
    <mergeCell ref="I46:I47"/>
  </mergeCells>
  <conditionalFormatting sqref="L25:Q25 Q26">
    <cfRule type="expression" dxfId="36" priority="116" stopIfTrue="1">
      <formula>L25="NC"</formula>
    </cfRule>
    <cfRule type="expression" dxfId="35" priority="117" stopIfTrue="1">
      <formula>L25="PE"</formula>
    </cfRule>
    <cfRule type="expression" dxfId="34" priority="118" stopIfTrue="1">
      <formula>L25="PA"</formula>
    </cfRule>
    <cfRule type="expression" dxfId="33" priority="119" stopIfTrue="1">
      <formula>L25="C"</formula>
    </cfRule>
  </conditionalFormatting>
  <conditionalFormatting sqref="L26:P26">
    <cfRule type="expression" dxfId="32" priority="108" stopIfTrue="1">
      <formula>L26="NC"</formula>
    </cfRule>
    <cfRule type="expression" dxfId="31" priority="109" stopIfTrue="1">
      <formula>L26="PE"</formula>
    </cfRule>
    <cfRule type="expression" dxfId="30" priority="110" stopIfTrue="1">
      <formula>L26="PA"</formula>
    </cfRule>
    <cfRule type="expression" dxfId="29" priority="111" stopIfTrue="1">
      <formula>L26="C"</formula>
    </cfRule>
  </conditionalFormatting>
  <conditionalFormatting sqref="I1 I6">
    <cfRule type="containsText" dxfId="28" priority="44" operator="containsText" text="Sin empezar">
      <formula>NOT(ISERROR(SEARCH("Sin empezar",I1)))</formula>
    </cfRule>
    <cfRule type="containsText" dxfId="27" priority="45" stopIfTrue="1" operator="containsText" text="En progreso">
      <formula>NOT(ISERROR(SEARCH("En progreso",I1)))</formula>
    </cfRule>
    <cfRule type="containsText" dxfId="26" priority="46" stopIfTrue="1" operator="containsText" text="Completado">
      <formula>NOT(ISERROR(SEARCH("Completado",I1)))</formula>
    </cfRule>
    <cfRule type="iconSet" priority="47">
      <iconSet iconSet="3Symbols2">
        <cfvo type="percent" val="0"/>
        <cfvo type="percent" val="33"/>
        <cfvo type="percent" val="67"/>
      </iconSet>
    </cfRule>
  </conditionalFormatting>
  <conditionalFormatting sqref="L59:P60 L62:P67 L15:P17 L21:P21 L31:P31 L39:P39 L49:Q49 L54:P54 L46:P46 L45 L43:P44 L48 L25:P26">
    <cfRule type="containsText" dxfId="25" priority="43" operator="containsText" text="Cumplido">
      <formula>NOT(ISERROR(SEARCH("Cumplido",L15)))</formula>
    </cfRule>
  </conditionalFormatting>
  <conditionalFormatting sqref="L59:P60 L62:P67 L15:P17 L21:P21 L31:P31 L39:P39 L49:Q49 L54:P54 L46:P46 L45 L43:P44 L48 L25:P26">
    <cfRule type="containsText" dxfId="24" priority="39" operator="containsText" text="N/A">
      <formula>NOT(ISERROR(SEARCH("N/A",L15)))</formula>
    </cfRule>
    <cfRule type="containsText" dxfId="23" priority="40" operator="containsText" text="No Cumplido">
      <formula>NOT(ISERROR(SEARCH("No Cumplido",L15)))</formula>
    </cfRule>
    <cfRule type="containsText" dxfId="22" priority="41" operator="containsText" text="Pendiente">
      <formula>NOT(ISERROR(SEARCH("Pendiente",L15)))</formula>
    </cfRule>
    <cfRule type="containsText" dxfId="21" priority="42" operator="containsText" text="Parcial">
      <formula>NOT(ISERROR(SEARCH("Parcial",L15)))</formula>
    </cfRule>
  </conditionalFormatting>
  <conditionalFormatting sqref="L15:P16">
    <cfRule type="expression" dxfId="20" priority="180" stopIfTrue="1">
      <formula>L15:L23="NC"</formula>
    </cfRule>
    <cfRule type="expression" dxfId="19" priority="181" stopIfTrue="1">
      <formula>L15:L23="PE"</formula>
    </cfRule>
    <cfRule type="expression" dxfId="18" priority="182" stopIfTrue="1">
      <formula>L15:L23="PA"</formula>
    </cfRule>
    <cfRule type="expression" dxfId="17" priority="183" stopIfTrue="1">
      <formula>L15:L23="C"</formula>
    </cfRule>
  </conditionalFormatting>
  <conditionalFormatting sqref="Q46">
    <cfRule type="containsText" dxfId="16" priority="28" operator="containsText" text="Cumplido">
      <formula>NOT(ISERROR(SEARCH("Cumplido",Q46)))</formula>
    </cfRule>
  </conditionalFormatting>
  <conditionalFormatting sqref="Q46">
    <cfRule type="containsText" dxfId="15" priority="24" operator="containsText" text="N/A">
      <formula>NOT(ISERROR(SEARCH("N/A",Q46)))</formula>
    </cfRule>
    <cfRule type="containsText" dxfId="14" priority="25" operator="containsText" text="No Cumplido">
      <formula>NOT(ISERROR(SEARCH("No Cumplido",Q46)))</formula>
    </cfRule>
    <cfRule type="containsText" dxfId="13" priority="26" operator="containsText" text="Pendiente">
      <formula>NOT(ISERROR(SEARCH("Pendiente",Q46)))</formula>
    </cfRule>
    <cfRule type="containsText" dxfId="12" priority="27" operator="containsText" text="Parcial">
      <formula>NOT(ISERROR(SEARCH("Parcial",Q46)))</formula>
    </cfRule>
  </conditionalFormatting>
  <conditionalFormatting sqref="L17:P17">
    <cfRule type="expression" dxfId="11" priority="206" stopIfTrue="1">
      <formula>L17:L26="NC"</formula>
    </cfRule>
    <cfRule type="expression" dxfId="10" priority="207" stopIfTrue="1">
      <formula>L17:L26="PE"</formula>
    </cfRule>
    <cfRule type="expression" dxfId="9" priority="208" stopIfTrue="1">
      <formula>L17:L26="PA"</formula>
    </cfRule>
    <cfRule type="expression" dxfId="8" priority="209" stopIfTrue="1">
      <formula>L17:L26="C"</formula>
    </cfRule>
  </conditionalFormatting>
  <conditionalFormatting sqref="Q16">
    <cfRule type="expression" dxfId="7" priority="5" stopIfTrue="1">
      <formula>Q16="NC"</formula>
    </cfRule>
    <cfRule type="expression" dxfId="6" priority="6" stopIfTrue="1">
      <formula>Q16="PE"</formula>
    </cfRule>
    <cfRule type="expression" dxfId="5" priority="7" stopIfTrue="1">
      <formula>Q16="PA"</formula>
    </cfRule>
    <cfRule type="expression" dxfId="4" priority="8" stopIfTrue="1">
      <formula>Q16="C"</formula>
    </cfRule>
  </conditionalFormatting>
  <conditionalFormatting sqref="Q15">
    <cfRule type="expression" dxfId="3" priority="1" stopIfTrue="1">
      <formula>Q15="NC"</formula>
    </cfRule>
    <cfRule type="expression" dxfId="2" priority="2" stopIfTrue="1">
      <formula>Q15="PE"</formula>
    </cfRule>
    <cfRule type="expression" dxfId="1" priority="3" stopIfTrue="1">
      <formula>Q15="PA"</formula>
    </cfRule>
    <cfRule type="expression" dxfId="0" priority="4" stopIfTrue="1">
      <formula>Q15="C"</formula>
    </cfRule>
  </conditionalFormatting>
  <dataValidations count="36">
    <dataValidation type="whole" operator="lessThanOrEqual" allowBlank="1" showInputMessage="1" showErrorMessage="1" sqref="Q64">
      <formula1>2</formula1>
    </dataValidation>
    <dataValidation type="whole" operator="lessThanOrEqual" allowBlank="1" showInputMessage="1" showErrorMessage="1" sqref="Q63 Q54:Q58 Q66:Q67 Q44:Q45">
      <formula1>4</formula1>
    </dataValidation>
    <dataValidation type="whole" operator="lessThanOrEqual" allowBlank="1" showInputMessage="1" showErrorMessage="1" sqref="Q59:Q60">
      <formula1>3</formula1>
    </dataValidation>
    <dataValidation type="whole" operator="lessThanOrEqual" allowBlank="1" showInputMessage="1" showErrorMessage="1" sqref="Q43">
      <formula1>5</formula1>
    </dataValidation>
    <dataValidation type="list" allowBlank="1" showInputMessage="1" showErrorMessage="1" sqref="S24:S44">
      <formula1>#REF!</formula1>
    </dataValidation>
    <dataValidation type="decimal" showInputMessage="1" showErrorMessage="1" sqref="E40:E42 E64">
      <formula1>2</formula1>
      <formula2>2</formula2>
    </dataValidation>
    <dataValidation type="decimal" showInputMessage="1" showErrorMessage="1" sqref="E15 E17:E20 E26:E29 E32:E39 E44 E47:E58 E63 E66">
      <formula1>4</formula1>
      <formula2>4</formula2>
    </dataValidation>
    <dataValidation type="decimal" showInputMessage="1" showErrorMessage="1" sqref="E16 E31 E62">
      <formula1>12</formula1>
      <formula2>12</formula2>
    </dataValidation>
    <dataValidation type="custom" allowBlank="1" showInputMessage="1" showErrorMessage="1" sqref="C31:C38 B32:B38 B16:B23 C15:C23 B25:C29">
      <formula1>B15</formula1>
    </dataValidation>
    <dataValidation type="decimal" showInputMessage="1" showErrorMessage="1" sqref="E43">
      <formula1>5</formula1>
      <formula2>5</formula2>
    </dataValidation>
    <dataValidation type="custom" showInputMessage="1" showErrorMessage="1" sqref="B31 B15 I46">
      <formula1>B15</formula1>
    </dataValidation>
    <dataValidation type="decimal" showInputMessage="1" showErrorMessage="1" sqref="E65">
      <formula1>1</formula1>
      <formula2>1</formula2>
    </dataValidation>
    <dataValidation type="whole" operator="lessThanOrEqual" allowBlank="1" showInputMessage="1" showErrorMessage="1" sqref="Q62">
      <formula1>12</formula1>
    </dataValidation>
    <dataValidation type="whole" operator="lessThanOrEqual" allowBlank="1" showInputMessage="1" showErrorMessage="1" sqref="Q65">
      <formula1>1</formula1>
    </dataValidation>
    <dataValidation type="custom" showInputMessage="1" showErrorMessage="1" sqref="B43:B44 B46:B60">
      <formula1>"SUMA(B43:B59)"</formula1>
    </dataValidation>
    <dataValidation type="custom" allowBlank="1" showInputMessage="1" showErrorMessage="1" sqref="B62:B67">
      <formula1>"SUMA(B61:B66)"</formula1>
    </dataValidation>
    <dataValidation type="custom" showInputMessage="1" showErrorMessage="1" sqref="D15:D23 D25:D29 D62:D67 D31:D44 D46:D60">
      <formula1>"SUMA(D15:D23;D25:D29;D31:D59;D61:D66)"</formula1>
    </dataValidation>
    <dataValidation type="decimal" allowBlank="1" showInputMessage="1" showErrorMessage="1" sqref="E67">
      <formula1>0</formula1>
      <formula2>0</formula2>
    </dataValidation>
    <dataValidation type="decimal" showInputMessage="1" showErrorMessage="1" sqref="E46">
      <formula1>8</formula1>
      <formula2>8</formula2>
    </dataValidation>
    <dataValidation type="decimal" allowBlank="1" showInputMessage="1" showErrorMessage="1" sqref="E21:E23 E25 E59:E60">
      <formula1>3</formula1>
      <formula2>3</formula2>
    </dataValidation>
    <dataValidation type="custom" showInputMessage="1" showErrorMessage="1" sqref="B39:B41">
      <formula1>SUM(B39:B42)</formula1>
    </dataValidation>
    <dataValidation type="custom" showInputMessage="1" showErrorMessage="1" sqref="C39:C40">
      <formula1>SUM(C39:D42)</formula1>
    </dataValidation>
    <dataValidation type="custom" showInputMessage="1" showErrorMessage="1" sqref="B42">
      <formula1>SUM(B42:B46)</formula1>
    </dataValidation>
    <dataValidation type="custom" showInputMessage="1" showErrorMessage="1" sqref="C43:C44">
      <formula1>SUM(C25:C41,C43:C49)</formula1>
    </dataValidation>
    <dataValidation type="custom" showInputMessage="1" showErrorMessage="1" sqref="C46:C47">
      <formula1>SUM(C27:C43,C46:C51)</formula1>
    </dataValidation>
    <dataValidation type="custom" showInputMessage="1" showErrorMessage="1" sqref="C48:C60 C62:C63">
      <formula1>SUM(C29:C46,C48:C53)</formula1>
    </dataValidation>
    <dataValidation type="custom" showInputMessage="1" showErrorMessage="1" sqref="C64:C67">
      <formula1>SUM(C46:C62,C64:C69)</formula1>
    </dataValidation>
    <dataValidation type="custom" showInputMessage="1" showErrorMessage="1" sqref="C41:C42">
      <formula1>SUM(C41:D45)</formula1>
    </dataValidation>
    <dataValidation type="decimal" allowBlank="1" showInputMessage="1" showErrorMessage="1" sqref="Q15 Q17:Q20 Q26:Q29 Q39:Q42 Q49:Q53">
      <formula1>0</formula1>
      <formula2>4</formula2>
    </dataValidation>
    <dataValidation type="decimal" allowBlank="1" showInputMessage="1" showErrorMessage="1" sqref="Q16 Q31:Q38">
      <formula1>0</formula1>
      <formula2>12</formula2>
    </dataValidation>
    <dataValidation type="decimal" allowBlank="1" showInputMessage="1" showErrorMessage="1" sqref="Q21:Q23 Q25">
      <formula1>0</formula1>
      <formula2>3</formula2>
    </dataValidation>
    <dataValidation type="whole" allowBlank="1" showInputMessage="1" showErrorMessage="1" sqref="Q46:Q48">
      <formula1>0</formula1>
      <formula2>8</formula2>
    </dataValidation>
    <dataValidation type="custom" allowBlank="1" showInputMessage="1" showErrorMessage="1" sqref="F15:H23">
      <formula1>"T2"</formula1>
    </dataValidation>
    <dataValidation type="custom" allowBlank="1" showInputMessage="1" showErrorMessage="1" sqref="F25:H29">
      <formula1>"T4"</formula1>
    </dataValidation>
    <dataValidation type="custom" showInputMessage="1" showErrorMessage="1" sqref="F31:H60">
      <formula1>"T1/T2/T3/T4"</formula1>
    </dataValidation>
    <dataValidation type="custom" allowBlank="1" showInputMessage="1" showErrorMessage="1" sqref="F62:H67">
      <formula1>"T1/T2/T3/T4"</formula1>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62"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L59:L60 L54 L31 L39 L15:L17 L62:L67 L25:L26 L21 L43:L46 L48:L49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7"/>
  <sheetViews>
    <sheetView workbookViewId="0">
      <selection activeCell="C5" sqref="C5"/>
    </sheetView>
  </sheetViews>
  <sheetFormatPr baseColWidth="10" defaultColWidth="11.42578125" defaultRowHeight="15"/>
  <cols>
    <col min="2" max="2" width="15.85546875" customWidth="1"/>
    <col min="3" max="3" width="23.42578125" customWidth="1"/>
    <col min="4" max="4" width="18.42578125" style="70" customWidth="1"/>
    <col min="5" max="5" width="18.42578125" style="69" customWidth="1"/>
    <col min="7" max="7" width="0" hidden="1" customWidth="1"/>
    <col min="8" max="13" width="11.42578125" hidden="1" customWidth="1"/>
    <col min="14" max="14" width="0" hidden="1" customWidth="1"/>
  </cols>
  <sheetData>
    <row r="2" spans="2:13" ht="21">
      <c r="B2" s="470" t="s">
        <v>38</v>
      </c>
      <c r="C2" s="470"/>
      <c r="D2" s="470"/>
      <c r="E2" s="470"/>
    </row>
    <row r="3" spans="2:13" ht="15.75" thickBot="1">
      <c r="D3" s="73"/>
      <c r="E3" s="73"/>
    </row>
    <row r="4" spans="2:13" ht="31.5" customHeight="1" thickBot="1">
      <c r="B4" s="471" t="s">
        <v>120</v>
      </c>
      <c r="C4" s="472"/>
      <c r="D4" s="473" t="s">
        <v>119</v>
      </c>
      <c r="E4" s="474"/>
      <c r="H4" s="92" t="s">
        <v>4</v>
      </c>
      <c r="I4" s="92" t="s">
        <v>5</v>
      </c>
      <c r="J4" s="92" t="s">
        <v>27</v>
      </c>
      <c r="K4" s="92" t="s">
        <v>7</v>
      </c>
      <c r="L4" s="92" t="s">
        <v>26</v>
      </c>
      <c r="M4" s="93"/>
    </row>
    <row r="5" spans="2:13" ht="24.95" customHeight="1">
      <c r="B5" s="89" t="s">
        <v>29</v>
      </c>
      <c r="C5" s="83">
        <f>SUM('Evaluación PT 2019'!M15:M23,'Evaluación PT 2019'!M25:M29,'Evaluación PT 2019'!M31:M60,'Evaluación PT 2019'!M62:M67)</f>
        <v>15</v>
      </c>
      <c r="D5" s="77" t="s">
        <v>121</v>
      </c>
      <c r="E5" s="94">
        <f>H9/M9</f>
        <v>4.5454545454545456E-2</v>
      </c>
      <c r="F5" s="469"/>
      <c r="G5" s="469"/>
      <c r="H5" s="76">
        <f>COUNTIF('Evaluación PT 2019'!L15:L23,"CUMPLIDO")</f>
        <v>0</v>
      </c>
      <c r="I5" s="76">
        <f>COUNTIF('Evaluación PT 2019'!L15:L23,"PARCIAL")</f>
        <v>2</v>
      </c>
      <c r="J5" s="76">
        <f>COUNTIF('Evaluación PT 2019'!L15:L23,"PENDIENTE")</f>
        <v>2</v>
      </c>
      <c r="K5" s="76">
        <f>COUNTIF('Evaluación PT 2019'!L15:L23,"NO CUMPLIDO")</f>
        <v>0</v>
      </c>
      <c r="L5" s="76">
        <f>COUNTIF('Evaluación PT 2019'!L15:L23,"N/A")</f>
        <v>0</v>
      </c>
    </row>
    <row r="6" spans="2:13" ht="24.95" customHeight="1">
      <c r="B6" s="90" t="s">
        <v>30</v>
      </c>
      <c r="C6" s="84">
        <f>SUM('Evaluación PT 2019'!N15:N23,'Evaluación PT 2019'!N25:N29,'Evaluación PT 2019'!N31:N60,'Evaluación PT 2019'!N62:N67)</f>
        <v>0</v>
      </c>
      <c r="D6" s="78" t="s">
        <v>122</v>
      </c>
      <c r="E6" s="82">
        <f>I9/M9</f>
        <v>0.36363636363636365</v>
      </c>
      <c r="F6" s="469"/>
      <c r="G6" s="469"/>
      <c r="H6" s="76">
        <f>COUNTIF('Evaluación PT 2019'!L25:L29,"CUMPLIDO")</f>
        <v>0</v>
      </c>
      <c r="I6" s="76">
        <f>COUNTIF('Evaluación PT 2019'!L25:L29,"PARCIAL")</f>
        <v>1</v>
      </c>
      <c r="J6" s="76">
        <f>COUNTIF('Evaluación PT 2019'!L25:L29,"PENDIENTE")</f>
        <v>1</v>
      </c>
      <c r="K6" s="76">
        <f>COUNTIF('Evaluación PT 2019'!L25:L29,"NO CUMPLIDO")</f>
        <v>0</v>
      </c>
      <c r="L6" s="76">
        <f>COUNTIF('Evaluación PT 2019'!L25:L29,"N/A")</f>
        <v>0</v>
      </c>
    </row>
    <row r="7" spans="2:13" ht="24.95" customHeight="1">
      <c r="B7" s="90" t="s">
        <v>31</v>
      </c>
      <c r="C7" s="83">
        <f>SUM('Evaluación PT 2019'!O15:O23,'Evaluación PT 2019'!O25:O29,'Evaluación PT 2019'!O31:O60,'Evaluación PT 2019'!O62:O67)</f>
        <v>0</v>
      </c>
      <c r="D7" s="79" t="s">
        <v>123</v>
      </c>
      <c r="E7" s="82">
        <f>J9/M9</f>
        <v>0.54545454545454541</v>
      </c>
      <c r="F7" s="469"/>
      <c r="G7" s="469"/>
      <c r="H7" s="76">
        <f>COUNTIF('Evaluación PT 2019'!L31:L60,"CUMPLIDO")</f>
        <v>0</v>
      </c>
      <c r="I7" s="76">
        <f>COUNTIF('Evaluación PT 2019'!L31:L60,"PARCIAL")</f>
        <v>4</v>
      </c>
      <c r="J7" s="76">
        <f>COUNTIF('Evaluación PT 2019'!L31:L60,"PENDIENTE")</f>
        <v>6</v>
      </c>
      <c r="K7" s="76">
        <f>COUNTIF('Evaluación PT 2019'!L31:L60,"NO CUMPLIDO")</f>
        <v>0</v>
      </c>
      <c r="L7" s="76">
        <f>COUNTIF('Evaluación PT 2019'!L31:L60,"N/A")</f>
        <v>1</v>
      </c>
    </row>
    <row r="8" spans="2:13" ht="24.95" customHeight="1">
      <c r="B8" s="90" t="s">
        <v>32</v>
      </c>
      <c r="C8" s="83">
        <f>SUM('Evaluación PT 2019'!P15:P23,'Evaluación PT 2019'!P25:P29,'Evaluación PT 2019'!P31:P60,'Evaluación PT 2019'!P62:P67)</f>
        <v>0</v>
      </c>
      <c r="D8" s="80" t="s">
        <v>124</v>
      </c>
      <c r="E8" s="82">
        <f>K9/M9</f>
        <v>0</v>
      </c>
      <c r="F8" s="469"/>
      <c r="G8" s="469"/>
      <c r="H8" s="76">
        <f>COUNTIF('Evaluación PT 2019'!L62:L67,"CUMPLIDO")</f>
        <v>1</v>
      </c>
      <c r="I8" s="76">
        <f>COUNTIF('Evaluación PT 2019'!L62:L67,"PARCIAL")</f>
        <v>1</v>
      </c>
      <c r="J8" s="76">
        <f>COUNTIF('Evaluación PT 2019'!L62:L67,"PENDIENTE")</f>
        <v>3</v>
      </c>
      <c r="K8" s="76">
        <f>COUNTIF('Evaluación PT 2019'!L62:L67,"NO CUMPLIDO")</f>
        <v>0</v>
      </c>
      <c r="L8" s="76">
        <f>COUNTIF('Evaluación PT 2019'!L62:L67,"N/A")</f>
        <v>0</v>
      </c>
    </row>
    <row r="9" spans="2:13" ht="24.95" customHeight="1" thickBot="1">
      <c r="B9" s="91" t="s">
        <v>118</v>
      </c>
      <c r="C9" s="88"/>
      <c r="D9" s="81" t="s">
        <v>26</v>
      </c>
      <c r="E9" s="82">
        <f>L9/M9</f>
        <v>4.5454545454545456E-2</v>
      </c>
      <c r="H9" s="92">
        <f>SUM(H5:H8)</f>
        <v>1</v>
      </c>
      <c r="I9" s="92">
        <f>SUM(I5:I8)</f>
        <v>8</v>
      </c>
      <c r="J9" s="92">
        <f>SUM(J5:J8)</f>
        <v>12</v>
      </c>
      <c r="K9" s="92">
        <f>SUM(K5:K8)</f>
        <v>0</v>
      </c>
      <c r="L9" s="92">
        <f>SUM(L5:L8)</f>
        <v>1</v>
      </c>
      <c r="M9" s="92">
        <f>SUM(H9:L9)</f>
        <v>22</v>
      </c>
    </row>
    <row r="10" spans="2:13" ht="33.75" customHeight="1" thickBot="1">
      <c r="B10" s="74" t="s">
        <v>127</v>
      </c>
      <c r="C10" s="85">
        <f>(C5+C6+C7+C8)-C9</f>
        <v>15</v>
      </c>
      <c r="D10" s="86" t="s">
        <v>126</v>
      </c>
      <c r="E10" s="87">
        <f>E5+E6+E7+E8+E9</f>
        <v>1</v>
      </c>
    </row>
    <row r="13" spans="2:13">
      <c r="D13" s="72"/>
      <c r="E13" s="72"/>
    </row>
    <row r="16" spans="2:13">
      <c r="D16"/>
      <c r="E16"/>
    </row>
    <row r="17" spans="4:5">
      <c r="D17"/>
      <c r="E17"/>
    </row>
    <row r="18" spans="4:5">
      <c r="D18"/>
      <c r="E18"/>
    </row>
    <row r="19" spans="4:5">
      <c r="D19"/>
      <c r="E19"/>
    </row>
    <row r="26" spans="4:5">
      <c r="D26" s="71"/>
    </row>
    <row r="27" spans="4:5">
      <c r="D27" s="71"/>
    </row>
    <row r="33" spans="4:5">
      <c r="D33" s="71"/>
    </row>
    <row r="36" spans="4:5">
      <c r="D36" s="71"/>
      <c r="E36" s="71"/>
    </row>
    <row r="39" spans="4:5">
      <c r="D39" s="71"/>
      <c r="E39" s="71"/>
    </row>
    <row r="46" spans="4:5">
      <c r="D46" s="71"/>
    </row>
    <row r="50" spans="4:4">
      <c r="D50" s="71"/>
    </row>
    <row r="57" spans="4:4">
      <c r="D57" s="71"/>
    </row>
    <row r="63" spans="4:4">
      <c r="D63" s="71"/>
    </row>
    <row r="66" spans="4:4">
      <c r="D66" s="71"/>
    </row>
    <row r="68" spans="4:4">
      <c r="D68" s="71"/>
    </row>
    <row r="92" spans="4:4">
      <c r="D92" s="71"/>
    </row>
    <row r="94" spans="4:4">
      <c r="D94" s="71"/>
    </row>
    <row r="101" spans="4:5">
      <c r="D101" s="71"/>
      <c r="E101" s="71"/>
    </row>
    <row r="115" spans="4:5">
      <c r="D115" s="71"/>
      <c r="E115" s="71"/>
    </row>
    <row r="146" spans="4:4">
      <c r="D146" s="71"/>
    </row>
    <row r="157" spans="4:4">
      <c r="D157" s="71"/>
    </row>
    <row r="178" spans="4:5">
      <c r="D178" s="71"/>
    </row>
    <row r="180" spans="4:5">
      <c r="D180" s="71"/>
    </row>
    <row r="184" spans="4:5">
      <c r="E184" s="70"/>
    </row>
    <row r="185" spans="4:5">
      <c r="D185" s="71"/>
    </row>
    <row r="194" spans="4:4">
      <c r="D194" s="71"/>
    </row>
    <row r="195" spans="4:4">
      <c r="D195" s="71"/>
    </row>
    <row r="198" spans="4:4">
      <c r="D198" s="71"/>
    </row>
    <row r="201" spans="4:4">
      <c r="D201" s="71"/>
    </row>
    <row r="215" spans="4:5">
      <c r="D215" s="71"/>
      <c r="E215" s="71"/>
    </row>
    <row r="217" spans="4:5">
      <c r="D217" s="71"/>
      <c r="E217" s="71"/>
    </row>
  </sheetData>
  <sheetProtection algorithmName="SHA-512" hashValue="CJKpnsvo9mQvq9BF5egvha5yaaiF0/JhiT0qGbP0uLN+bkHpRzZQTBRNCxOAhU+npXaXVrcFeEEv3YvXb7RcHQ==" saltValue="tMLsN/EOx9g+fmT9ljCQfg==" spinCount="100000" sheet="1" objects="1" scenarios="1" selectLockedCells="1" selectUnlockedCells="1"/>
  <mergeCells count="7">
    <mergeCell ref="F7:G7"/>
    <mergeCell ref="F8:G8"/>
    <mergeCell ref="B2:E2"/>
    <mergeCell ref="B4:C4"/>
    <mergeCell ref="D4:E4"/>
    <mergeCell ref="F5:G5"/>
    <mergeCell ref="F6:G6"/>
  </mergeCells>
  <conditionalFormatting sqref="E212">
    <cfRule type="iconSet" priority="4">
      <iconSet iconSet="3TrafficLights2">
        <cfvo type="percent" val="0"/>
        <cfvo type="num" val="60"/>
        <cfvo type="num" val="70"/>
      </iconSet>
    </cfRule>
  </conditionalFormatting>
  <conditionalFormatting sqref="E202">
    <cfRule type="iconSet" priority="3">
      <iconSet iconSet="3TrafficLights2">
        <cfvo type="percent" val="0"/>
        <cfvo type="num" val="60"/>
        <cfvo type="num" val="70"/>
      </iconSet>
    </cfRule>
  </conditionalFormatting>
  <conditionalFormatting sqref="C10">
    <cfRule type="iconSet" priority="1">
      <iconSet iconSet="3Symbols">
        <cfvo type="percent" val="0"/>
        <cfvo type="num" val="60"/>
        <cfvo type="num" val="70"/>
      </iconSet>
    </cfRule>
  </conditionalFormatting>
  <pageMargins left="0.7" right="0.7" top="0.75" bottom="0.75" header="0.3" footer="0.3"/>
  <pageSetup paperSize="9" orientation="portrait" r:id="rId1"/>
  <ignoredErrors>
    <ignoredError sqref="E5:E10" evalError="1"/>
  </ignoredErrors>
  <extLst>
    <ext xmlns:x14="http://schemas.microsoft.com/office/spreadsheetml/2009/9/main" uri="{78C0D931-6437-407d-A8EE-F0AAD7539E65}">
      <x14:conditionalFormattings>
        <x14:conditionalFormatting xmlns:xm="http://schemas.microsoft.com/office/excel/2006/main">
          <x14:cfRule type="iconSet" priority="5" id="{5E804F70-9C31-468B-8D2D-28B3844DFF85}">
            <x14:iconSet custom="1">
              <x14:cfvo type="percent">
                <xm:f>0</xm:f>
              </x14:cfvo>
              <x14:cfvo type="num">
                <xm:f>60</xm:f>
              </x14:cfvo>
              <x14:cfvo type="num" gte="0">
                <xm:f>70</xm:f>
              </x14:cfvo>
              <x14:cfIcon iconSet="3Symbols" iconId="0"/>
              <x14:cfIcon iconSet="3Symbols" iconId="1"/>
              <x14:cfIcon iconSet="3Symbols" iconId="2"/>
            </x14:iconSet>
          </x14:cfRule>
          <xm:sqref>E161</xm:sqref>
        </x14:conditionalFormatting>
        <x14:conditionalFormatting xmlns:xm="http://schemas.microsoft.com/office/excel/2006/main">
          <x14:cfRule type="iconSet" priority="2" id="{52E8DBC2-F056-4BEE-A717-7E25F658322E}">
            <x14:iconSet custom="1">
              <x14:cfvo type="percent">
                <xm:f>0</xm:f>
              </x14:cfvo>
              <x14:cfvo type="num">
                <xm:f>60</xm:f>
              </x14:cfvo>
              <x14:cfvo type="num" gte="0">
                <xm:f>70</xm:f>
              </x14:cfvo>
              <x14:cfIcon iconSet="3Symbols" iconId="0"/>
              <x14:cfIcon iconSet="3Symbols" iconId="1"/>
              <x14:cfIcon iconSet="3Symbols" iconId="2"/>
            </x14:iconSet>
          </x14:cfRule>
          <xm:sqref>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topLeftCell="A2" workbookViewId="0">
      <selection activeCell="C15" sqref="C14:C15"/>
    </sheetView>
  </sheetViews>
  <sheetFormatPr baseColWidth="10" defaultColWidth="11.42578125" defaultRowHeight="15"/>
  <cols>
    <col min="2" max="2" width="11.42578125" customWidth="1"/>
  </cols>
  <sheetData>
    <row r="2" spans="2:2" ht="28.5">
      <c r="B2" s="75" t="s">
        <v>125</v>
      </c>
    </row>
    <row r="3" spans="2:2" ht="28.5">
      <c r="B3" s="75" t="s">
        <v>122</v>
      </c>
    </row>
    <row r="4" spans="2:2" ht="28.5">
      <c r="B4" s="75" t="s">
        <v>123</v>
      </c>
    </row>
    <row r="5" spans="2:2" ht="28.5">
      <c r="B5" s="75" t="s">
        <v>124</v>
      </c>
    </row>
    <row r="6" spans="2:2" ht="28.5">
      <c r="B6" s="75" t="s">
        <v>26</v>
      </c>
    </row>
    <row r="7" spans="2:2" ht="28.5">
      <c r="B7"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2019</vt:lpstr>
      <vt:lpstr>Resumen de resultados</vt:lpstr>
      <vt:lpstr>Hoja1</vt:lpstr>
      <vt:lpstr>'Evaluación PT 2019'!Área_de_impresión</vt:lpstr>
      <vt:lpstr>'Evaluación PT 2019'!Títulos_a_imprimir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Estela Abreu</cp:lastModifiedBy>
  <cp:lastPrinted>2018-02-28T17:38:19Z</cp:lastPrinted>
  <dcterms:created xsi:type="dcterms:W3CDTF">2014-10-03T18:34:35Z</dcterms:created>
  <dcterms:modified xsi:type="dcterms:W3CDTF">2019-04-26T16:38:19Z</dcterms:modified>
</cp:coreProperties>
</file>