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ist.contabilidad\Desktop\nuevo\AÑO 2021\PRESUPUESTO\INFORME MENSUAL\"/>
    </mc:Choice>
  </mc:AlternateContent>
  <bookViews>
    <workbookView xWindow="0" yWindow="0" windowWidth="20490" windowHeight="7350"/>
  </bookViews>
  <sheets>
    <sheet name="P2 Presupuesto Aprobado-Ejec " sheetId="2" r:id="rId1"/>
    <sheet name="P3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2" i="2"/>
  <c r="P13" i="2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7" i="2"/>
  <c r="P78" i="2"/>
  <c r="P79" i="2"/>
  <c r="P80" i="2"/>
  <c r="P81" i="2"/>
  <c r="P82" i="2"/>
  <c r="O28" i="2"/>
  <c r="O18" i="2"/>
  <c r="O12" i="2"/>
  <c r="M27" i="4"/>
  <c r="M17" i="4"/>
  <c r="M10" i="4" s="1"/>
  <c r="M11" i="4"/>
  <c r="N12" i="4"/>
  <c r="N13" i="4"/>
  <c r="N14" i="4"/>
  <c r="N15" i="4"/>
  <c r="N16" i="4"/>
  <c r="N18" i="4"/>
  <c r="N19" i="4"/>
  <c r="N20" i="4"/>
  <c r="N21" i="4"/>
  <c r="N22" i="4"/>
  <c r="N23" i="4"/>
  <c r="N24" i="4"/>
  <c r="N25" i="4"/>
  <c r="N26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6" i="4"/>
  <c r="N77" i="4"/>
  <c r="N78" i="4"/>
  <c r="N79" i="4"/>
  <c r="N80" i="4"/>
  <c r="N81" i="4"/>
  <c r="N82" i="4"/>
  <c r="N83" i="4"/>
  <c r="B85" i="2"/>
  <c r="N83" i="2"/>
  <c r="P83" i="2" s="1"/>
  <c r="N84" i="2"/>
  <c r="P84" i="2" s="1"/>
  <c r="N28" i="2"/>
  <c r="N18" i="2"/>
  <c r="N12" i="2"/>
  <c r="L27" i="4"/>
  <c r="L17" i="4"/>
  <c r="L11" i="4"/>
  <c r="M84" i="4" l="1"/>
  <c r="N85" i="2"/>
  <c r="L10" i="4"/>
  <c r="O85" i="2"/>
  <c r="O11" i="2"/>
  <c r="N11" i="2"/>
  <c r="L84" i="4"/>
  <c r="C28" i="2"/>
  <c r="C85" i="2" s="1"/>
  <c r="C11" i="2" l="1"/>
  <c r="K27" i="4"/>
  <c r="N27" i="4" s="1"/>
  <c r="K17" i="4"/>
  <c r="N17" i="4" s="1"/>
  <c r="K11" i="4"/>
  <c r="N11" i="4" s="1"/>
  <c r="M18" i="2"/>
  <c r="P18" i="2" s="1"/>
  <c r="M28" i="2"/>
  <c r="P28" i="2" s="1"/>
  <c r="M12" i="2"/>
  <c r="P12" i="2" s="1"/>
  <c r="L85" i="2"/>
  <c r="M85" i="2" l="1"/>
  <c r="M11" i="2"/>
  <c r="P11" i="2" s="1"/>
  <c r="K84" i="4"/>
  <c r="K10" i="4"/>
  <c r="N10" i="4" s="1"/>
  <c r="J84" i="4"/>
  <c r="I84" i="4"/>
  <c r="H84" i="4"/>
  <c r="G84" i="4"/>
  <c r="F84" i="4"/>
  <c r="E84" i="4"/>
  <c r="D84" i="4"/>
  <c r="C84" i="4"/>
  <c r="B84" i="4"/>
  <c r="E85" i="2"/>
  <c r="F85" i="2"/>
  <c r="G85" i="2"/>
  <c r="H85" i="2"/>
  <c r="I85" i="2"/>
  <c r="J85" i="2"/>
  <c r="K85" i="2"/>
  <c r="D85" i="2"/>
  <c r="P85" i="2" l="1"/>
  <c r="N84" i="4"/>
</calcChain>
</file>

<file path=xl/sharedStrings.xml><?xml version="1.0" encoding="utf-8"?>
<sst xmlns="http://schemas.openxmlformats.org/spreadsheetml/2006/main" count="220" uniqueCount="118">
  <si>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</si>
  <si>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</si>
  <si>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</si>
  <si>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</si>
  <si>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</si>
  <si>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</si>
  <si>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</si>
  <si>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</si>
  <si>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</si>
  <si>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</si>
  <si>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</si>
  <si>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</si>
  <si>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</si>
  <si>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</si>
  <si>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</si>
  <si>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</si>
  <si>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</si>
  <si>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</si>
  <si>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</si>
  <si>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</si>
  <si>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</si>
  <si>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</si>
  <si>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</si>
  <si>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</si>
  <si>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</si>
  <si>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</si>
  <si>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</si>
  <si>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</si>
  <si>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</si>
  <si>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</si>
  <si>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</si>
  <si>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</si>
  <si>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</si>
  <si>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</si>
  <si>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</si>
  <si>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</si>
  <si>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</si>
  <si>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</si>
  <si>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</si>
  <si>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</si>
  <si>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</si>
  <si>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</si>
  <si>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</si>
  <si>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</si>
  <si>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</si>
  <si>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</si>
  <si>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</si>
  <si>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</si>
  <si>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</si>
  <si>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</si>
  <si>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</si>
  <si>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</si>
  <si>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</si>
  <si>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</si>
  <si>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</si>
  <si>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</si>
  <si>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</si>
  <si>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</si>
  <si>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</si>
  <si>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</si>
  <si>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</si>
  <si>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</si>
  <si>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</si>
  <si>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</si>
  <si>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</si>
  <si>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</si>
  <si>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</si>
  <si>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</si>
  <si>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</si>
  <si>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</si>
  <si>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</si>
  <si>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</si>
  <si>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</si>
  <si>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</si>
  <si>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</si>
  <si>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</si>
  <si>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</si>
  <si>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</si>
  <si>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</si>
  <si>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</si>
  <si>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</si>
  <si>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</si>
  <si>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</si>
  <si>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</si>
  <si>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</si>
  <si>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</si>
  <si>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</si>
  <si>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</si>
  <si>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</si>
  <si>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</si>
  <si>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</si>
  <si>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</si>
  <si>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Año 2021</t>
  </si>
  <si>
    <t>LIC. JOSE LUIS GUTIERREZ ALMONTE</t>
  </si>
  <si>
    <t>LIC. ALCIBIADES ROSARIO TOLENTINO</t>
  </si>
  <si>
    <t>LIC. FRANCISCO MEDINA CRISOSTOMO</t>
  </si>
  <si>
    <t xml:space="preserve">CUERPO ESPECIALIZADO EN SEGURIDAD AEROPORTUARIA Y DE LA AVIACION CIVIL </t>
  </si>
  <si>
    <t>Tte. Coronel Contador, FARD</t>
  </si>
  <si>
    <t>Coronel Contador, FARD</t>
  </si>
  <si>
    <t>Encargado del Departamento de Presupuesto del CESAC</t>
  </si>
  <si>
    <t>Subdirector de Contabilidad del CESAC</t>
  </si>
  <si>
    <t>Director Financiero del CESAC</t>
  </si>
  <si>
    <t>Tte.Coronel Contador, FARD</t>
  </si>
  <si>
    <t>Octubre</t>
  </si>
  <si>
    <t>Noviembre</t>
  </si>
  <si>
    <t>Diciembre</t>
  </si>
  <si>
    <t xml:space="preserve">
Fecha de Registro: Del 01 de diciembre del 2021
Fecha de imputación: Hasta el 31 de diciembre 2021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</si>
  <si>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</si>
  <si>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</si>
  <si>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</si>
  <si>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NOTAS: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</si>
  <si>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</si>
  <si>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</si>
  <si>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</si>
  <si>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 xml:space="preserve">4. Fecha de imputación: último dia del mes analizado
</t>
  </si>
  <si>
    <t>5. Fecha de Registro: el dia 1 del mes siguiente al mes analizado</t>
  </si>
  <si>
    <t>6. Fuente: SIGEF</t>
  </si>
  <si>
    <t xml:space="preserve">
Fecha de Registro: Del 01 de enero del 2021
Fecha de imputación: Hasta el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</si>
</sst>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0" fontId="2" fillId="2" borderId="3" xfId="0" applyFont="1" applyFill="1" applyBorder="1" applyAlignment="1">
      <alignment horizontal="left" vertical="center"/>
    </xf>
    <xf numFmtId="2" fontId="0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2" fontId="3" fillId="0" borderId="1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4" fontId="0" fillId="0" borderId="0" xfId="0" applyNumberFormat="1"/>
    <xf numFmtId="4" fontId="0" fillId="0" borderId="7" xfId="0" applyNumberFormat="1" applyBorder="1"/>
    <xf numFmtId="164" fontId="3" fillId="0" borderId="1" xfId="0" applyNumberFormat="1" applyFont="1" applyBorder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>
      <alignment horizontal="left" indent="1"/>
    </xf>
    <xf numFmtId="0" fontId="0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4" fontId="9" fillId="0" borderId="1" xfId="1" applyFont="1" applyBorder="1" applyAlignment="1">
      <alignment horizontal="right" vertical="center" wrapText="1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1" applyFont="1" applyAlignment="1">
      <alignment horizontal="right" vertical="center" wrapText="1"/>
    </xf>
    <xf numFmtId="4" fontId="9" fillId="0" borderId="0" xfId="0" applyNumberFormat="1" applyFont="1"/>
    <xf numFmtId="0" fontId="6" fillId="0" borderId="0" xfId="0" applyFont="1" applyAlignment="1">
      <alignment horizontal="left" indent="2"/>
    </xf>
    <xf numFmtId="164" fontId="6" fillId="0" borderId="0" xfId="1" applyFont="1" applyAlignment="1">
      <alignment horizontal="right" vertical="center" wrapText="1"/>
    </xf>
    <xf numFmtId="4" fontId="6" fillId="0" borderId="0" xfId="0" applyNumberFormat="1" applyFont="1"/>
    <xf numFmtId="4" fontId="6" fillId="0" borderId="7" xfId="0" applyNumberFormat="1" applyFont="1" applyBorder="1"/>
    <xf numFmtId="2" fontId="6" fillId="0" borderId="0" xfId="1" applyNumberFormat="1" applyFont="1" applyAlignment="1">
      <alignment vertical="center" wrapText="1"/>
    </xf>
    <xf numFmtId="2" fontId="9" fillId="0" borderId="0" xfId="1" applyNumberFormat="1" applyFont="1" applyAlignment="1">
      <alignment vertical="center" wrapText="1"/>
    </xf>
    <xf numFmtId="0" fontId="6" fillId="0" borderId="0" xfId="0" applyFont="1"/>
    <xf numFmtId="164" fontId="6" fillId="0" borderId="0" xfId="1" applyFont="1" applyAlignment="1">
      <alignment vertical="center" wrapText="1"/>
    </xf>
    <xf numFmtId="2" fontId="9" fillId="0" borderId="1" xfId="0" applyNumberFormat="1" applyFont="1" applyBorder="1" applyAlignment="1">
      <alignment horizontal="right"/>
    </xf>
    <xf numFmtId="0" fontId="8" fillId="0" borderId="2" xfId="0" applyFont="1" applyFill="1" applyBorder="1" applyAlignment="1">
      <alignment vertical="center"/>
    </xf>
    <xf numFmtId="164" fontId="9" fillId="0" borderId="2" xfId="0" applyNumberFormat="1" applyFont="1" applyFill="1" applyBorder="1"/>
    <xf numFmtId="0" fontId="0" fillId="0" borderId="0" xfId="0" applyFill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  <xf numFmtId="0" fontId="2" fillId="0" borderId="2" xfId="0" applyFont="1" applyFill="1" applyBorder="1" applyAlignment="1">
      <alignment vertical="center"/>
    </xf>
    <xf numFmtId="164" fontId="3" fillId="0" borderId="2" xfId="0" applyNumberFormat="1" applyFont="1" applyFill="1" applyBorder="1"/>
    <xf numFmtId="164" fontId="9" fillId="0" borderId="1" xfId="1" applyFont="1" applyBorder="1"/>
    <xf numFmtId="164" fontId="9" fillId="0" borderId="0" xfId="1" applyFont="1"/>
    <xf numFmtId="164" fontId="0" fillId="0" borderId="0" xfId="1" applyFont="1"/>
    <xf numFmtId="164" fontId="6" fillId="0" borderId="0" xfId="1" applyFont="1"/>
    <xf numFmtId="164" fontId="9" fillId="0" borderId="2" xfId="1" applyFont="1" applyFill="1" applyBorder="1"/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 applyAlignment="1">
      <alignment horizontal="left" wrapText="1"/>
    </xf>
    <xf numFmtId="0" fontId="0" fillId="0" borderId="0" xfId="0" applyAlignment="1"/>
    <xf numFmtId="164" fontId="0" fillId="0" borderId="0" xfId="1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7" fillId="0" borderId="0" xfId="0" applyFont="1" applyBorder="1" applyAlignment="1">
      <alignment horizontal="center" vertical="top" wrapText="1" readingOrder="1"/>
    </xf>
    <xf numFmtId="0" fontId="8" fillId="3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6</xdr:row>
      <xdr:rowOff>3888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2FB3A4-1086-45B0-A63C-A7A093747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" y="213360"/>
          <a:ext cx="1722120" cy="117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900589</xdr:colOff>
      <xdr:row>1</xdr:row>
      <xdr:rowOff>22860</xdr:rowOff>
    </xdr:from>
    <xdr:to>
      <xdr:col>15</xdr:col>
      <xdr:colOff>1070133</xdr:colOff>
      <xdr:row>6</xdr:row>
      <xdr:rowOff>116205</xdr:rowOff>
    </xdr:to>
    <xdr:pic>
      <xdr:nvPicPr>
        <xdr:cNvPr id="5" name="0 Imagen" descr="Logo CESA con efecto copia.jpg">
          <a:extLst>
            <a:ext uri="{FF2B5EF4-FFF2-40B4-BE49-F238E27FC236}">
              <a16:creationId xmlns:a16="http://schemas.microsoft.com/office/drawing/2014/main" id="{7E569A17-EF0E-4814-AE90-7FE330FDE08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69902" y="213360"/>
          <a:ext cx="1372075" cy="130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1262063</xdr:colOff>
      <xdr:row>99</xdr:row>
      <xdr:rowOff>71437</xdr:rowOff>
    </xdr:from>
    <xdr:to>
      <xdr:col>0</xdr:col>
      <xdr:colOff>6048375</xdr:colOff>
      <xdr:row>113</xdr:row>
      <xdr:rowOff>154781</xdr:rowOff>
    </xdr:to>
    <xdr:pic>
      <xdr:nvPicPr>
        <xdr:cNvPr id="6" name="image3.jpe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2063" y="21312187"/>
          <a:ext cx="4786312" cy="2845594"/>
        </a:xfrm>
        <a:prstGeom prst="rect">
          <a:avLst/>
        </a:prstGeom>
      </xdr:spPr>
    </xdr:pic>
    <xdr:clientData/>
  </xdr:twoCellAnchor>
  <xdr:twoCellAnchor editAs="oneCell">
    <xdr:from>
      <xdr:col>1</xdr:col>
      <xdr:colOff>1273971</xdr:colOff>
      <xdr:row>98</xdr:row>
      <xdr:rowOff>95250</xdr:rowOff>
    </xdr:from>
    <xdr:to>
      <xdr:col>5</xdr:col>
      <xdr:colOff>1095375</xdr:colOff>
      <xdr:row>112</xdr:row>
      <xdr:rowOff>166687</xdr:rowOff>
    </xdr:to>
    <xdr:pic>
      <xdr:nvPicPr>
        <xdr:cNvPr id="8" name="image4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584409" y="20193000"/>
          <a:ext cx="4607716" cy="2809875"/>
        </a:xfrm>
        <a:prstGeom prst="rect">
          <a:avLst/>
        </a:prstGeom>
      </xdr:spPr>
    </xdr:pic>
    <xdr:clientData/>
  </xdr:twoCellAnchor>
  <xdr:twoCellAnchor>
    <xdr:from>
      <xdr:col>9</xdr:col>
      <xdr:colOff>666750</xdr:colOff>
      <xdr:row>98</xdr:row>
      <xdr:rowOff>95249</xdr:rowOff>
    </xdr:from>
    <xdr:to>
      <xdr:col>13</xdr:col>
      <xdr:colOff>423864</xdr:colOff>
      <xdr:row>113</xdr:row>
      <xdr:rowOff>48155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0" y="20192999"/>
          <a:ext cx="4210052" cy="288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07B5ECE-6719-4873-AE25-C74B70753116}"/>
            </a:ext>
          </a:extLst>
        </xdr:cNvPr>
        <xdr:cNvSpPr txBox="1"/>
      </xdr:nvSpPr>
      <xdr:spPr>
        <a:xfrm>
          <a:off x="1579245" y="518160"/>
          <a:ext cx="1638299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6</xdr:row>
      <xdr:rowOff>3888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F33CC1-54E7-4CF4-9C16-6D4B641BB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" y="213360"/>
          <a:ext cx="1722120" cy="117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781526</xdr:colOff>
      <xdr:row>1</xdr:row>
      <xdr:rowOff>58579</xdr:rowOff>
    </xdr:from>
    <xdr:to>
      <xdr:col>14</xdr:col>
      <xdr:colOff>10476</xdr:colOff>
      <xdr:row>6</xdr:row>
      <xdr:rowOff>151924</xdr:rowOff>
    </xdr:to>
    <xdr:pic>
      <xdr:nvPicPr>
        <xdr:cNvPr id="5" name="0 Imagen" descr="Logo CESA con efecto copia.jpg">
          <a:extLst>
            <a:ext uri="{FF2B5EF4-FFF2-40B4-BE49-F238E27FC236}">
              <a16:creationId xmlns:a16="http://schemas.microsoft.com/office/drawing/2014/main" id="{B640303F-88C2-4043-A74D-D5BACCF3E68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605182" y="249079"/>
          <a:ext cx="1372075" cy="130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595313</xdr:colOff>
      <xdr:row>87</xdr:row>
      <xdr:rowOff>190499</xdr:rowOff>
    </xdr:from>
    <xdr:to>
      <xdr:col>0</xdr:col>
      <xdr:colOff>5381625</xdr:colOff>
      <xdr:row>102</xdr:row>
      <xdr:rowOff>154781</xdr:rowOff>
    </xdr:to>
    <xdr:pic>
      <xdr:nvPicPr>
        <xdr:cNvPr id="7" name="image3.jpe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5313" y="17252155"/>
          <a:ext cx="4786312" cy="2821782"/>
        </a:xfrm>
        <a:prstGeom prst="rect">
          <a:avLst/>
        </a:prstGeom>
      </xdr:spPr>
    </xdr:pic>
    <xdr:clientData/>
  </xdr:twoCellAnchor>
  <xdr:twoCellAnchor editAs="oneCell">
    <xdr:from>
      <xdr:col>0</xdr:col>
      <xdr:colOff>6167437</xdr:colOff>
      <xdr:row>87</xdr:row>
      <xdr:rowOff>119062</xdr:rowOff>
    </xdr:from>
    <xdr:to>
      <xdr:col>5</xdr:col>
      <xdr:colOff>130965</xdr:colOff>
      <xdr:row>102</xdr:row>
      <xdr:rowOff>71437</xdr:rowOff>
    </xdr:to>
    <xdr:pic>
      <xdr:nvPicPr>
        <xdr:cNvPr id="8" name="image4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67437" y="17180718"/>
          <a:ext cx="4607716" cy="2809875"/>
        </a:xfrm>
        <a:prstGeom prst="rect">
          <a:avLst/>
        </a:prstGeom>
      </xdr:spPr>
    </xdr:pic>
    <xdr:clientData/>
  </xdr:twoCellAnchor>
  <xdr:twoCellAnchor>
    <xdr:from>
      <xdr:col>7</xdr:col>
      <xdr:colOff>523875</xdr:colOff>
      <xdr:row>85</xdr:row>
      <xdr:rowOff>83343</xdr:rowOff>
    </xdr:from>
    <xdr:to>
      <xdr:col>11</xdr:col>
      <xdr:colOff>638177</xdr:colOff>
      <xdr:row>100</xdr:row>
      <xdr:rowOff>107687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13" y="16763999"/>
          <a:ext cx="4210052" cy="288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0"/>
  <sheetViews>
    <sheetView showGridLines="0" tabSelected="1" zoomScale="90" zoomScaleNormal="90" workbookViewId="0">
      <selection activeCell="P104" sqref="P104"/>
    </sheetView>
  </sheetViews>
  <sheetFormatPr baseColWidth="10" defaultColWidth="11.42578125" defaultRowHeight="15" x14ac:dyDescent="0.25"/>
  <cols>
    <col min="1" max="1" width="109.5703125" customWidth="1"/>
    <col min="2" max="2" width="20.28515625" customWidth="1"/>
    <col min="3" max="3" width="17.85546875" style="52" customWidth="1"/>
    <col min="4" max="5" width="16.7109375" customWidth="1"/>
    <col min="6" max="7" width="16.7109375" bestFit="1" customWidth="1"/>
    <col min="8" max="8" width="16.7109375" customWidth="1"/>
    <col min="9" max="10" width="16.7109375" bestFit="1" customWidth="1"/>
    <col min="11" max="11" width="16.42578125" customWidth="1"/>
    <col min="12" max="12" width="16.7109375" bestFit="1" customWidth="1"/>
    <col min="13" max="13" width="16.7109375" style="14" bestFit="1" customWidth="1"/>
    <col min="14" max="15" width="18" style="14" customWidth="1"/>
    <col min="16" max="16" width="18.140625" bestFit="1" customWidth="1"/>
  </cols>
  <sheetData>
    <row r="3" spans="1:17" ht="28.5" customHeight="1" x14ac:dyDescent="0.25">
      <c r="A3" s="69" t="s">
        <v>91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21" customHeight="1" x14ac:dyDescent="0.25">
      <c r="A4" s="71" t="s">
        <v>96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7" ht="15.75" x14ac:dyDescent="0.25">
      <c r="A5" s="76" t="s">
        <v>92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7" ht="15.75" customHeight="1" x14ac:dyDescent="0.25">
      <c r="A6" s="78" t="s">
        <v>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7" ht="15.75" customHeight="1" x14ac:dyDescent="0.25">
      <c r="A7" s="64" t="s">
        <v>76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9" spans="1:17" ht="25.5" customHeight="1" x14ac:dyDescent="0.25">
      <c r="A9" s="73" t="s">
        <v>66</v>
      </c>
      <c r="B9" s="74" t="s">
        <v>90</v>
      </c>
      <c r="C9" s="74" t="s">
        <v>89</v>
      </c>
      <c r="D9" s="65" t="s">
        <v>87</v>
      </c>
      <c r="E9" s="66"/>
      <c r="F9" s="66"/>
      <c r="G9" s="66"/>
      <c r="H9" s="66"/>
      <c r="I9" s="66"/>
      <c r="J9" s="66"/>
      <c r="K9" s="66"/>
      <c r="L9" s="66"/>
      <c r="M9" s="67"/>
      <c r="N9" s="67"/>
      <c r="O9" s="67"/>
      <c r="P9" s="68"/>
    </row>
    <row r="10" spans="1:17" ht="15.75" x14ac:dyDescent="0.25">
      <c r="A10" s="73"/>
      <c r="B10" s="75"/>
      <c r="C10" s="75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85</v>
      </c>
      <c r="L10" s="23" t="s">
        <v>86</v>
      </c>
      <c r="M10" s="23" t="s">
        <v>103</v>
      </c>
      <c r="N10" s="23" t="s">
        <v>104</v>
      </c>
      <c r="O10" s="23" t="s">
        <v>105</v>
      </c>
      <c r="P10" s="23" t="s">
        <v>77</v>
      </c>
    </row>
    <row r="11" spans="1:17" ht="15.75" x14ac:dyDescent="0.25">
      <c r="A11" s="25" t="s">
        <v>0</v>
      </c>
      <c r="B11" s="26">
        <v>1101244511</v>
      </c>
      <c r="C11" s="50">
        <f>+C12+C18+C28+C38</f>
        <v>5681384.6200000048</v>
      </c>
      <c r="D11" s="27">
        <v>67806550.159999996</v>
      </c>
      <c r="E11" s="27">
        <v>83331645.890000001</v>
      </c>
      <c r="F11" s="27">
        <v>73520549.299999997</v>
      </c>
      <c r="G11" s="27">
        <v>73413527.930000007</v>
      </c>
      <c r="H11" s="27">
        <v>75208795.420000002</v>
      </c>
      <c r="I11" s="27">
        <v>73140224.920000002</v>
      </c>
      <c r="J11" s="27">
        <v>74992975.459999993</v>
      </c>
      <c r="K11" s="27">
        <v>74844999.209999993</v>
      </c>
      <c r="L11" s="27">
        <v>76461502.769999996</v>
      </c>
      <c r="M11" s="27">
        <f>+M12+M18+M28+M38</f>
        <v>77515710.769999996</v>
      </c>
      <c r="N11" s="27">
        <f>+N12+N18+N28+N38</f>
        <v>130746214.95</v>
      </c>
      <c r="O11" s="17">
        <f>+O12+O18+O28+O38</f>
        <v>77854076.310000002</v>
      </c>
      <c r="P11" s="27">
        <f>+D11+E11+F11+G11+H11+I11+J11+K11+L11+M11+N11+O11</f>
        <v>958836773.09000015</v>
      </c>
    </row>
    <row r="12" spans="1:17" s="12" customFormat="1" ht="15.75" x14ac:dyDescent="0.25">
      <c r="A12" s="28" t="s">
        <v>1</v>
      </c>
      <c r="B12" s="29">
        <v>841020238</v>
      </c>
      <c r="C12" s="51">
        <f>+C13+C14+C15+C16+C17</f>
        <v>84958655.75</v>
      </c>
      <c r="D12" s="30">
        <v>61021099.159999996</v>
      </c>
      <c r="E12" s="30">
        <v>71669336.370000005</v>
      </c>
      <c r="F12" s="30">
        <v>66153509.920000002</v>
      </c>
      <c r="G12" s="30">
        <v>63365995.32</v>
      </c>
      <c r="H12" s="30">
        <v>63148968.890000001</v>
      </c>
      <c r="I12" s="30">
        <v>62882519.140000001</v>
      </c>
      <c r="J12" s="30">
        <v>65453029.439999998</v>
      </c>
      <c r="K12" s="30">
        <v>65900136.600000001</v>
      </c>
      <c r="L12" s="30">
        <v>65747450.560000002</v>
      </c>
      <c r="M12" s="30">
        <f>+M13+M14+M15+M16+M17</f>
        <v>65463907.869999997</v>
      </c>
      <c r="N12" s="30">
        <f>+N13+N14+N15+N16+N17</f>
        <v>119370237.2</v>
      </c>
      <c r="O12" s="18">
        <f>+O13+O14+O15+O16+O17</f>
        <v>65154402.770000003</v>
      </c>
      <c r="P12" s="30">
        <f>+D12+E12+F12+G12+H12+I12+J12+K12+L12+M12+N12+O12</f>
        <v>835330593.24000001</v>
      </c>
    </row>
    <row r="13" spans="1:17" ht="15.75" x14ac:dyDescent="0.25">
      <c r="A13" s="31" t="s">
        <v>2</v>
      </c>
      <c r="B13" s="32">
        <v>767952564</v>
      </c>
      <c r="C13" s="15">
        <v>36445303</v>
      </c>
      <c r="D13" s="33">
        <v>55069921</v>
      </c>
      <c r="E13" s="33">
        <v>60031371</v>
      </c>
      <c r="F13" s="33">
        <v>57389571</v>
      </c>
      <c r="G13" s="33">
        <v>57475446.880000003</v>
      </c>
      <c r="H13" s="33">
        <v>57267471</v>
      </c>
      <c r="I13" s="33">
        <v>56998471</v>
      </c>
      <c r="J13" s="33">
        <v>56779571</v>
      </c>
      <c r="K13" s="33">
        <v>59838851.5</v>
      </c>
      <c r="L13" s="33">
        <v>59712271</v>
      </c>
      <c r="M13" s="33">
        <v>59464921</v>
      </c>
      <c r="N13" s="33">
        <v>113346543.78</v>
      </c>
      <c r="O13" s="15">
        <v>59132421</v>
      </c>
      <c r="P13" s="30">
        <f t="shared" ref="P13:P75" si="0">+D13+E13+F13+G13+H13+I13+J13+K13+L13+M13+N13+O13</f>
        <v>752506831.15999997</v>
      </c>
    </row>
    <row r="14" spans="1:17" ht="15.75" x14ac:dyDescent="0.25">
      <c r="A14" s="31" t="s">
        <v>3</v>
      </c>
      <c r="B14" s="32">
        <v>44718567</v>
      </c>
      <c r="C14" s="15">
        <v>34254347.25</v>
      </c>
      <c r="D14" s="33">
        <v>3662574.75</v>
      </c>
      <c r="E14" s="34">
        <v>9334162.25</v>
      </c>
      <c r="F14" s="33">
        <v>6493337.25</v>
      </c>
      <c r="G14" s="33">
        <v>3633159.75</v>
      </c>
      <c r="H14" s="33">
        <v>3636917.25</v>
      </c>
      <c r="I14" s="33">
        <v>3639674.75</v>
      </c>
      <c r="J14" s="33">
        <v>6459592.25</v>
      </c>
      <c r="K14" s="33">
        <v>3606689.75</v>
      </c>
      <c r="L14" s="33">
        <v>3600409.75</v>
      </c>
      <c r="M14" s="33">
        <v>3603399.75</v>
      </c>
      <c r="N14" s="33">
        <v>3636852.25</v>
      </c>
      <c r="O14" s="15">
        <v>3640404.75</v>
      </c>
      <c r="P14" s="30">
        <f t="shared" si="0"/>
        <v>54947174.5</v>
      </c>
    </row>
    <row r="15" spans="1:17" ht="15.75" x14ac:dyDescent="0.25">
      <c r="A15" s="31" t="s">
        <v>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8">
        <v>0</v>
      </c>
      <c r="P15" s="30">
        <f t="shared" si="0"/>
        <v>0</v>
      </c>
      <c r="Q15" s="6"/>
    </row>
    <row r="16" spans="1:17" ht="15.75" x14ac:dyDescent="0.25">
      <c r="A16" s="31" t="s">
        <v>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8">
        <v>0</v>
      </c>
      <c r="P16" s="30">
        <f t="shared" si="0"/>
        <v>0</v>
      </c>
    </row>
    <row r="17" spans="1:16" ht="15.75" x14ac:dyDescent="0.25">
      <c r="A17" s="31" t="s">
        <v>6</v>
      </c>
      <c r="B17" s="32">
        <v>28349107</v>
      </c>
      <c r="C17" s="15">
        <v>14259005.5</v>
      </c>
      <c r="D17" s="33">
        <v>2288603.41</v>
      </c>
      <c r="E17" s="33">
        <v>2303803.12</v>
      </c>
      <c r="F17" s="33">
        <v>2270601.67</v>
      </c>
      <c r="G17" s="33">
        <v>2257388.69</v>
      </c>
      <c r="H17" s="33">
        <v>2244580.64</v>
      </c>
      <c r="I17" s="33">
        <v>2244373.39</v>
      </c>
      <c r="J17" s="33">
        <v>2213866.19</v>
      </c>
      <c r="K17" s="33">
        <v>2454595.35</v>
      </c>
      <c r="L17" s="33">
        <v>2434769.81</v>
      </c>
      <c r="M17" s="33">
        <v>2395587.12</v>
      </c>
      <c r="N17" s="33">
        <v>2386841.17</v>
      </c>
      <c r="O17" s="15">
        <v>2381577.02</v>
      </c>
      <c r="P17" s="30">
        <f t="shared" si="0"/>
        <v>27876587.580000002</v>
      </c>
    </row>
    <row r="18" spans="1:16" s="12" customFormat="1" ht="15.75" x14ac:dyDescent="0.25">
      <c r="A18" s="28" t="s">
        <v>7</v>
      </c>
      <c r="B18" s="29">
        <v>31751953</v>
      </c>
      <c r="C18" s="51">
        <f>+C19+C20+C21+C22+C23+C24+C25+C26+C27</f>
        <v>4996604.8699999992</v>
      </c>
      <c r="D18" s="36">
        <v>0</v>
      </c>
      <c r="E18" s="30">
        <v>3433202.24</v>
      </c>
      <c r="F18" s="30">
        <v>747358.47</v>
      </c>
      <c r="G18" s="30">
        <v>2561316.61</v>
      </c>
      <c r="H18" s="30">
        <v>2145230.52</v>
      </c>
      <c r="I18" s="30">
        <v>1398162.26</v>
      </c>
      <c r="J18" s="30">
        <v>2124724.25</v>
      </c>
      <c r="K18" s="30">
        <v>1261353.21</v>
      </c>
      <c r="L18" s="30">
        <v>2083970.63</v>
      </c>
      <c r="M18" s="30">
        <f>+M19+M20+M21+M22+M23+M24+M25+M26+M27</f>
        <v>665452.65999999992</v>
      </c>
      <c r="N18" s="30">
        <f>+N19+N20+N21+N22+N23+N24+N25</f>
        <v>2621987.5300000003</v>
      </c>
      <c r="O18" s="18">
        <f>+O19+O20+O21+O22+O23+O24+O25</f>
        <v>1372083.8199999998</v>
      </c>
      <c r="P18" s="30">
        <f t="shared" si="0"/>
        <v>20414842.199999999</v>
      </c>
    </row>
    <row r="19" spans="1:16" ht="15.75" x14ac:dyDescent="0.25">
      <c r="A19" s="31" t="s">
        <v>8</v>
      </c>
      <c r="B19" s="32">
        <v>7087977</v>
      </c>
      <c r="C19" s="15">
        <v>4961511.2699999996</v>
      </c>
      <c r="D19" s="35">
        <v>0</v>
      </c>
      <c r="E19" s="33">
        <v>1898405.07</v>
      </c>
      <c r="F19" s="33">
        <v>96178.47</v>
      </c>
      <c r="G19" s="33">
        <v>341884.34</v>
      </c>
      <c r="H19" s="33">
        <v>1100572.6599999999</v>
      </c>
      <c r="I19" s="33">
        <v>590520.31999999995</v>
      </c>
      <c r="J19" s="33">
        <v>1231620.31</v>
      </c>
      <c r="K19" s="33">
        <v>745167.69</v>
      </c>
      <c r="L19" s="33">
        <v>987922.63</v>
      </c>
      <c r="M19" s="33">
        <v>478540.66</v>
      </c>
      <c r="N19" s="33">
        <v>1038888.03</v>
      </c>
      <c r="O19" s="15">
        <v>996843.82</v>
      </c>
      <c r="P19" s="30">
        <f t="shared" si="0"/>
        <v>9506544</v>
      </c>
    </row>
    <row r="20" spans="1:16" ht="15.75" x14ac:dyDescent="0.25">
      <c r="A20" s="31" t="s">
        <v>9</v>
      </c>
      <c r="B20" s="32">
        <v>3190177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971759.5</v>
      </c>
      <c r="O20" s="8">
        <v>0</v>
      </c>
      <c r="P20" s="30">
        <f t="shared" si="0"/>
        <v>971759.5</v>
      </c>
    </row>
    <row r="21" spans="1:16" ht="15.75" x14ac:dyDescent="0.25">
      <c r="A21" s="31" t="s">
        <v>10</v>
      </c>
      <c r="B21" s="32">
        <v>2531525</v>
      </c>
      <c r="C21" s="15">
        <v>943300</v>
      </c>
      <c r="D21" s="35">
        <v>0</v>
      </c>
      <c r="E21" s="33">
        <v>271700</v>
      </c>
      <c r="F21" s="33">
        <v>284200</v>
      </c>
      <c r="G21" s="33">
        <v>245200</v>
      </c>
      <c r="H21" s="33">
        <v>183200</v>
      </c>
      <c r="I21" s="33">
        <v>177300</v>
      </c>
      <c r="J21" s="33">
        <v>261300</v>
      </c>
      <c r="K21" s="33">
        <v>118800</v>
      </c>
      <c r="L21" s="33">
        <v>59300</v>
      </c>
      <c r="M21" s="33">
        <v>0</v>
      </c>
      <c r="N21" s="33">
        <v>342300</v>
      </c>
      <c r="O21" s="15">
        <v>94400</v>
      </c>
      <c r="P21" s="30">
        <f t="shared" si="0"/>
        <v>2037700</v>
      </c>
    </row>
    <row r="22" spans="1:16" ht="15.75" x14ac:dyDescent="0.25">
      <c r="A22" s="31" t="s">
        <v>11</v>
      </c>
      <c r="B22" s="32">
        <v>304264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8">
        <v>0</v>
      </c>
      <c r="P22" s="30">
        <f t="shared" si="0"/>
        <v>0</v>
      </c>
    </row>
    <row r="23" spans="1:16" ht="15.75" x14ac:dyDescent="0.25">
      <c r="A23" s="31" t="s">
        <v>12</v>
      </c>
      <c r="B23" s="32">
        <v>4295200</v>
      </c>
      <c r="C23" s="15">
        <v>2108660</v>
      </c>
      <c r="D23" s="35">
        <v>0</v>
      </c>
      <c r="E23" s="33">
        <v>733960</v>
      </c>
      <c r="F23" s="33">
        <v>366980</v>
      </c>
      <c r="G23" s="33">
        <v>366980</v>
      </c>
      <c r="H23" s="33">
        <v>366980</v>
      </c>
      <c r="I23" s="33">
        <v>142780</v>
      </c>
      <c r="J23" s="33">
        <v>142780</v>
      </c>
      <c r="K23" s="33">
        <v>11800</v>
      </c>
      <c r="L23" s="33">
        <v>811840</v>
      </c>
      <c r="M23" s="33">
        <v>411820</v>
      </c>
      <c r="N23" s="33">
        <v>269040</v>
      </c>
      <c r="O23" s="15">
        <v>280840</v>
      </c>
      <c r="P23" s="30">
        <f t="shared" si="0"/>
        <v>3905800</v>
      </c>
    </row>
    <row r="24" spans="1:16" ht="15.75" x14ac:dyDescent="0.25">
      <c r="A24" s="31" t="s">
        <v>13</v>
      </c>
      <c r="B24" s="32">
        <v>10550892</v>
      </c>
      <c r="C24" s="52">
        <v>-2361760.5699999998</v>
      </c>
      <c r="D24" s="35">
        <v>0</v>
      </c>
      <c r="E24" s="33">
        <v>529137.17000000004</v>
      </c>
      <c r="F24" s="35">
        <v>0</v>
      </c>
      <c r="G24" s="33">
        <v>1607252.27</v>
      </c>
      <c r="H24" s="33">
        <v>494477.86</v>
      </c>
      <c r="I24" s="33">
        <v>487561.94</v>
      </c>
      <c r="J24" s="37">
        <v>489023.94</v>
      </c>
      <c r="K24" s="33">
        <v>385585.52</v>
      </c>
      <c r="L24" s="35">
        <v>0</v>
      </c>
      <c r="M24" s="35">
        <v>0</v>
      </c>
      <c r="N24" s="35">
        <v>0</v>
      </c>
      <c r="O24" s="8">
        <v>0</v>
      </c>
      <c r="P24" s="30">
        <f t="shared" si="0"/>
        <v>3993038.6999999997</v>
      </c>
    </row>
    <row r="25" spans="1:16" ht="15.75" x14ac:dyDescent="0.25">
      <c r="A25" s="31" t="s">
        <v>14</v>
      </c>
      <c r="B25" s="32">
        <v>2991918</v>
      </c>
      <c r="C25" s="53">
        <v>144894.17000000001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3">
        <v>224908</v>
      </c>
      <c r="M25" s="33">
        <v>-224908</v>
      </c>
      <c r="N25" s="33">
        <v>0</v>
      </c>
      <c r="O25" s="15">
        <v>0</v>
      </c>
      <c r="P25" s="30">
        <f t="shared" si="0"/>
        <v>0</v>
      </c>
    </row>
    <row r="26" spans="1:16" ht="15.75" x14ac:dyDescent="0.25">
      <c r="A26" s="31" t="s">
        <v>15</v>
      </c>
      <c r="B26" s="32">
        <v>800000</v>
      </c>
      <c r="C26" s="38">
        <v>-800000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8">
        <v>0</v>
      </c>
      <c r="P26" s="30">
        <f t="shared" si="0"/>
        <v>0</v>
      </c>
    </row>
    <row r="27" spans="1:16" ht="15.75" x14ac:dyDescent="0.25">
      <c r="A27" s="31" t="s">
        <v>16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8">
        <v>0</v>
      </c>
      <c r="P27" s="30">
        <f t="shared" si="0"/>
        <v>0</v>
      </c>
    </row>
    <row r="28" spans="1:16" s="12" customFormat="1" ht="15.75" x14ac:dyDescent="0.25">
      <c r="A28" s="28" t="s">
        <v>17</v>
      </c>
      <c r="B28" s="29">
        <v>227969538</v>
      </c>
      <c r="C28" s="51">
        <f>+C29+C30+C31+C32+C33+C34+C35+C36+C37</f>
        <v>-84273876</v>
      </c>
      <c r="D28" s="30">
        <v>6785451</v>
      </c>
      <c r="E28" s="30">
        <v>8229107.2800000003</v>
      </c>
      <c r="F28" s="30">
        <v>6619680.9100000001</v>
      </c>
      <c r="G28" s="30">
        <v>7486216</v>
      </c>
      <c r="H28" s="30">
        <v>9914596.0099999998</v>
      </c>
      <c r="I28" s="30">
        <v>8859543.5199999996</v>
      </c>
      <c r="J28" s="30">
        <v>7415221.7699999996</v>
      </c>
      <c r="K28" s="30">
        <v>7683509.4000000004</v>
      </c>
      <c r="L28" s="30">
        <v>8630081.5800000001</v>
      </c>
      <c r="M28" s="30">
        <f>+M29+M30+M31+M32+M33+M34+M35+M36+M37</f>
        <v>11386350.24</v>
      </c>
      <c r="N28" s="30">
        <f>+N29+N31+N30+N32+N33+N34+N35+N36+N37</f>
        <v>8753990.2199999988</v>
      </c>
      <c r="O28" s="18">
        <f>+O29+O31+O30+O32+O33+O34+O35+O36+O37</f>
        <v>11327589.719999999</v>
      </c>
      <c r="P28" s="30">
        <f t="shared" si="0"/>
        <v>103091337.64999999</v>
      </c>
    </row>
    <row r="29" spans="1:16" ht="15.75" x14ac:dyDescent="0.25">
      <c r="A29" s="31" t="s">
        <v>18</v>
      </c>
      <c r="B29" s="32">
        <v>31012417</v>
      </c>
      <c r="C29" s="52">
        <v>47487251</v>
      </c>
      <c r="D29" s="33">
        <v>6785451</v>
      </c>
      <c r="E29" s="33">
        <v>6026300</v>
      </c>
      <c r="F29" s="33">
        <v>6632850</v>
      </c>
      <c r="G29" s="33">
        <v>6346200</v>
      </c>
      <c r="H29" s="33">
        <v>6542550</v>
      </c>
      <c r="I29" s="33">
        <v>6308400</v>
      </c>
      <c r="J29" s="33">
        <v>6457920</v>
      </c>
      <c r="K29" s="33">
        <v>6523020</v>
      </c>
      <c r="L29" s="33">
        <v>6234900</v>
      </c>
      <c r="M29" s="33">
        <v>6388480</v>
      </c>
      <c r="N29" s="33">
        <v>6369300</v>
      </c>
      <c r="O29" s="15">
        <v>6968200</v>
      </c>
      <c r="P29" s="30">
        <f t="shared" si="0"/>
        <v>77583571</v>
      </c>
    </row>
    <row r="30" spans="1:16" ht="15.75" x14ac:dyDescent="0.25">
      <c r="A30" s="31" t="s">
        <v>19</v>
      </c>
      <c r="B30" s="32">
        <v>566400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15">
        <v>0</v>
      </c>
      <c r="P30" s="30">
        <f t="shared" si="0"/>
        <v>0</v>
      </c>
    </row>
    <row r="31" spans="1:16" ht="15.75" x14ac:dyDescent="0.25">
      <c r="A31" s="31" t="s">
        <v>20</v>
      </c>
      <c r="B31" s="32">
        <v>1301948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15">
        <v>479316</v>
      </c>
      <c r="P31" s="30">
        <f t="shared" si="0"/>
        <v>479316</v>
      </c>
    </row>
    <row r="32" spans="1:16" ht="15.75" x14ac:dyDescent="0.25">
      <c r="A32" s="31" t="s">
        <v>21</v>
      </c>
      <c r="B32" s="32">
        <v>1562954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15">
        <v>0</v>
      </c>
      <c r="P32" s="30">
        <f t="shared" si="0"/>
        <v>0</v>
      </c>
    </row>
    <row r="33" spans="1:16" ht="15.75" x14ac:dyDescent="0.25">
      <c r="A33" s="31" t="s">
        <v>22</v>
      </c>
      <c r="B33" s="32">
        <v>4872496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3">
        <v>796665</v>
      </c>
      <c r="J33" s="35">
        <v>0</v>
      </c>
      <c r="K33" s="35">
        <v>0</v>
      </c>
      <c r="L33" s="35">
        <v>0</v>
      </c>
      <c r="M33" s="33">
        <v>981612.5</v>
      </c>
      <c r="N33" s="33">
        <v>125965</v>
      </c>
      <c r="O33" s="15">
        <v>190248.1</v>
      </c>
      <c r="P33" s="30">
        <f t="shared" si="0"/>
        <v>2094490.6</v>
      </c>
    </row>
    <row r="34" spans="1:16" ht="15.75" x14ac:dyDescent="0.25">
      <c r="A34" s="31" t="s">
        <v>23</v>
      </c>
      <c r="B34" s="32">
        <v>865443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15">
        <v>0</v>
      </c>
      <c r="P34" s="30">
        <f t="shared" si="0"/>
        <v>0</v>
      </c>
    </row>
    <row r="35" spans="1:16" ht="15.75" x14ac:dyDescent="0.25">
      <c r="A35" s="31" t="s">
        <v>24</v>
      </c>
      <c r="B35" s="32">
        <v>10672295</v>
      </c>
      <c r="C35" s="53">
        <v>9374591</v>
      </c>
      <c r="D35" s="35">
        <v>0</v>
      </c>
      <c r="E35" s="33">
        <v>2202807.2799999998</v>
      </c>
      <c r="F35" s="33">
        <v>-13169.09</v>
      </c>
      <c r="G35" s="33">
        <v>1140016</v>
      </c>
      <c r="H35" s="33">
        <v>1279820.1100000001</v>
      </c>
      <c r="I35" s="33">
        <v>1754478.52</v>
      </c>
      <c r="J35" s="33">
        <v>957301.77</v>
      </c>
      <c r="K35" s="33">
        <v>1160489.3999999999</v>
      </c>
      <c r="L35" s="33">
        <v>2395181.58</v>
      </c>
      <c r="M35" s="33">
        <v>3137178.98</v>
      </c>
      <c r="N35" s="33">
        <v>1159950.52</v>
      </c>
      <c r="O35" s="15">
        <v>3387155.62</v>
      </c>
      <c r="P35" s="30">
        <f t="shared" si="0"/>
        <v>18561210.690000001</v>
      </c>
    </row>
    <row r="36" spans="1:16" ht="15.75" x14ac:dyDescent="0.25">
      <c r="A36" s="31" t="s">
        <v>25</v>
      </c>
      <c r="B36" s="35">
        <v>0</v>
      </c>
      <c r="C36" s="38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0">
        <f t="shared" si="0"/>
        <v>0</v>
      </c>
    </row>
    <row r="37" spans="1:16" ht="15.75" x14ac:dyDescent="0.25">
      <c r="A37" s="31" t="s">
        <v>26</v>
      </c>
      <c r="B37" s="32">
        <v>177115585</v>
      </c>
      <c r="C37" s="52">
        <v>-141135718</v>
      </c>
      <c r="D37" s="35">
        <v>0</v>
      </c>
      <c r="E37" s="35">
        <v>0</v>
      </c>
      <c r="F37" s="35">
        <v>0</v>
      </c>
      <c r="G37" s="35">
        <v>0</v>
      </c>
      <c r="H37" s="33">
        <v>2092225.9</v>
      </c>
      <c r="I37" s="35">
        <v>0</v>
      </c>
      <c r="J37" s="35">
        <v>0</v>
      </c>
      <c r="K37" s="35">
        <v>0</v>
      </c>
      <c r="L37" s="35">
        <v>0</v>
      </c>
      <c r="M37" s="35">
        <v>879078.76</v>
      </c>
      <c r="N37" s="35">
        <v>1098774.7</v>
      </c>
      <c r="O37" s="15">
        <v>302670</v>
      </c>
      <c r="P37" s="30">
        <f t="shared" si="0"/>
        <v>4372749.3600000003</v>
      </c>
    </row>
    <row r="38" spans="1:16" ht="15.75" x14ac:dyDescent="0.25">
      <c r="A38" s="28" t="s">
        <v>27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9">
        <v>0</v>
      </c>
      <c r="P38" s="30">
        <f t="shared" si="0"/>
        <v>0</v>
      </c>
    </row>
    <row r="39" spans="1:16" ht="15.75" x14ac:dyDescent="0.25">
      <c r="A39" s="31" t="s">
        <v>28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8">
        <v>0</v>
      </c>
      <c r="P39" s="30">
        <f t="shared" si="0"/>
        <v>0</v>
      </c>
    </row>
    <row r="40" spans="1:16" ht="15.75" x14ac:dyDescent="0.25">
      <c r="A40" s="31" t="s">
        <v>29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8">
        <v>0</v>
      </c>
      <c r="P40" s="30">
        <f t="shared" si="0"/>
        <v>0</v>
      </c>
    </row>
    <row r="41" spans="1:16" ht="15.75" x14ac:dyDescent="0.25">
      <c r="A41" s="31" t="s">
        <v>30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8">
        <v>0</v>
      </c>
      <c r="P41" s="30">
        <f t="shared" si="0"/>
        <v>0</v>
      </c>
    </row>
    <row r="42" spans="1:16" ht="15.75" x14ac:dyDescent="0.25">
      <c r="A42" s="31" t="s">
        <v>31</v>
      </c>
      <c r="B42" s="35">
        <v>0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8">
        <v>0</v>
      </c>
      <c r="P42" s="30">
        <f t="shared" si="0"/>
        <v>0</v>
      </c>
    </row>
    <row r="43" spans="1:16" ht="15.75" x14ac:dyDescent="0.25">
      <c r="A43" s="31" t="s">
        <v>32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8">
        <v>0</v>
      </c>
      <c r="P43" s="30">
        <f t="shared" si="0"/>
        <v>0</v>
      </c>
    </row>
    <row r="44" spans="1:16" ht="15.75" x14ac:dyDescent="0.25">
      <c r="A44" s="31" t="s">
        <v>33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8">
        <v>0</v>
      </c>
      <c r="P44" s="30">
        <f t="shared" si="0"/>
        <v>0</v>
      </c>
    </row>
    <row r="45" spans="1:16" ht="15.75" x14ac:dyDescent="0.25">
      <c r="A45" s="31" t="s">
        <v>34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8">
        <v>0</v>
      </c>
      <c r="P45" s="30">
        <f t="shared" si="0"/>
        <v>0</v>
      </c>
    </row>
    <row r="46" spans="1:16" ht="15.75" x14ac:dyDescent="0.25">
      <c r="A46" s="31" t="s">
        <v>35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8">
        <v>0</v>
      </c>
      <c r="P46" s="30">
        <f t="shared" si="0"/>
        <v>0</v>
      </c>
    </row>
    <row r="47" spans="1:16" ht="15.75" x14ac:dyDescent="0.25">
      <c r="A47" s="28" t="s">
        <v>36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10">
        <v>0</v>
      </c>
      <c r="P47" s="30">
        <f t="shared" si="0"/>
        <v>0</v>
      </c>
    </row>
    <row r="48" spans="1:16" ht="15.75" x14ac:dyDescent="0.25">
      <c r="A48" s="31" t="s">
        <v>37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8">
        <v>0</v>
      </c>
      <c r="P48" s="30">
        <f t="shared" si="0"/>
        <v>0</v>
      </c>
    </row>
    <row r="49" spans="1:16" ht="15.75" x14ac:dyDescent="0.25">
      <c r="A49" s="31" t="s">
        <v>38</v>
      </c>
      <c r="B49" s="35"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8">
        <v>0</v>
      </c>
      <c r="P49" s="30">
        <f t="shared" si="0"/>
        <v>0</v>
      </c>
    </row>
    <row r="50" spans="1:16" ht="15.75" x14ac:dyDescent="0.25">
      <c r="A50" s="31" t="s">
        <v>39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8">
        <v>0</v>
      </c>
      <c r="P50" s="30">
        <f t="shared" si="0"/>
        <v>0</v>
      </c>
    </row>
    <row r="51" spans="1:16" ht="15.75" x14ac:dyDescent="0.25">
      <c r="A51" s="31" t="s">
        <v>40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8">
        <v>0</v>
      </c>
      <c r="P51" s="30">
        <f t="shared" si="0"/>
        <v>0</v>
      </c>
    </row>
    <row r="52" spans="1:16" ht="15.75" x14ac:dyDescent="0.25">
      <c r="A52" s="31" t="s">
        <v>41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8">
        <v>0</v>
      </c>
      <c r="P52" s="30">
        <f t="shared" si="0"/>
        <v>0</v>
      </c>
    </row>
    <row r="53" spans="1:16" ht="15.75" x14ac:dyDescent="0.25">
      <c r="A53" s="31" t="s">
        <v>42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8">
        <v>0</v>
      </c>
      <c r="P53" s="30">
        <f t="shared" si="0"/>
        <v>0</v>
      </c>
    </row>
    <row r="54" spans="1:16" s="12" customFormat="1" ht="15.75" x14ac:dyDescent="0.25">
      <c r="A54" s="28" t="s">
        <v>43</v>
      </c>
      <c r="B54" s="29">
        <v>502782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9">
        <v>0</v>
      </c>
      <c r="P54" s="30">
        <f t="shared" si="0"/>
        <v>0</v>
      </c>
    </row>
    <row r="55" spans="1:16" ht="15.75" x14ac:dyDescent="0.25">
      <c r="A55" s="31" t="s">
        <v>44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8">
        <v>0</v>
      </c>
      <c r="P55" s="30">
        <f t="shared" si="0"/>
        <v>0</v>
      </c>
    </row>
    <row r="56" spans="1:16" ht="15.75" x14ac:dyDescent="0.25">
      <c r="A56" s="31" t="s">
        <v>45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8">
        <v>0</v>
      </c>
      <c r="P56" s="30">
        <f t="shared" si="0"/>
        <v>0</v>
      </c>
    </row>
    <row r="57" spans="1:16" ht="15.75" x14ac:dyDescent="0.25">
      <c r="A57" s="31" t="s">
        <v>46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8">
        <v>0</v>
      </c>
      <c r="P57" s="30">
        <f t="shared" si="0"/>
        <v>0</v>
      </c>
    </row>
    <row r="58" spans="1:16" ht="15.75" x14ac:dyDescent="0.25">
      <c r="A58" s="31" t="s">
        <v>47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8">
        <v>0</v>
      </c>
      <c r="P58" s="30">
        <f t="shared" si="0"/>
        <v>0</v>
      </c>
    </row>
    <row r="59" spans="1:16" ht="15.75" x14ac:dyDescent="0.25">
      <c r="A59" s="31" t="s">
        <v>48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8">
        <v>0</v>
      </c>
      <c r="P59" s="30">
        <f t="shared" si="0"/>
        <v>0</v>
      </c>
    </row>
    <row r="60" spans="1:16" ht="15.75" x14ac:dyDescent="0.25">
      <c r="A60" s="31" t="s">
        <v>49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8">
        <v>0</v>
      </c>
      <c r="P60" s="30">
        <f t="shared" si="0"/>
        <v>0</v>
      </c>
    </row>
    <row r="61" spans="1:16" ht="15.75" x14ac:dyDescent="0.25">
      <c r="A61" s="31" t="s">
        <v>50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8">
        <v>0</v>
      </c>
      <c r="P61" s="30">
        <f t="shared" si="0"/>
        <v>0</v>
      </c>
    </row>
    <row r="62" spans="1:16" ht="15.75" x14ac:dyDescent="0.25">
      <c r="A62" s="31" t="s">
        <v>51</v>
      </c>
      <c r="B62" s="38">
        <v>502782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8">
        <v>0</v>
      </c>
      <c r="P62" s="30">
        <f t="shared" si="0"/>
        <v>0</v>
      </c>
    </row>
    <row r="63" spans="1:16" ht="15.75" x14ac:dyDescent="0.25">
      <c r="A63" s="31" t="s">
        <v>52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8">
        <v>0</v>
      </c>
      <c r="P63" s="30">
        <f t="shared" si="0"/>
        <v>0</v>
      </c>
    </row>
    <row r="64" spans="1:16" ht="15.75" x14ac:dyDescent="0.25">
      <c r="A64" s="28" t="s">
        <v>53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9">
        <v>0</v>
      </c>
      <c r="P64" s="30">
        <f t="shared" si="0"/>
        <v>0</v>
      </c>
    </row>
    <row r="65" spans="1:16" ht="15.75" x14ac:dyDescent="0.25">
      <c r="A65" s="31" t="s">
        <v>54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8">
        <v>0</v>
      </c>
      <c r="P65" s="30">
        <f t="shared" si="0"/>
        <v>0</v>
      </c>
    </row>
    <row r="66" spans="1:16" ht="15.75" x14ac:dyDescent="0.25">
      <c r="A66" s="31" t="s">
        <v>55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8">
        <v>0</v>
      </c>
      <c r="P66" s="30">
        <f t="shared" si="0"/>
        <v>0</v>
      </c>
    </row>
    <row r="67" spans="1:16" ht="15.75" x14ac:dyDescent="0.25">
      <c r="A67" s="31" t="s">
        <v>56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8">
        <v>0</v>
      </c>
      <c r="P67" s="30">
        <f t="shared" si="0"/>
        <v>0</v>
      </c>
    </row>
    <row r="68" spans="1:16" ht="15.75" x14ac:dyDescent="0.25">
      <c r="A68" s="31" t="s">
        <v>57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8">
        <v>0</v>
      </c>
      <c r="P68" s="30">
        <f t="shared" si="0"/>
        <v>0</v>
      </c>
    </row>
    <row r="69" spans="1:16" ht="15.75" x14ac:dyDescent="0.25">
      <c r="A69" s="28" t="s">
        <v>58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9">
        <v>0</v>
      </c>
      <c r="P69" s="30">
        <f t="shared" si="0"/>
        <v>0</v>
      </c>
    </row>
    <row r="70" spans="1:16" ht="15.75" x14ac:dyDescent="0.25">
      <c r="A70" s="31" t="s">
        <v>59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8">
        <v>0</v>
      </c>
      <c r="P70" s="30">
        <f t="shared" si="0"/>
        <v>0</v>
      </c>
    </row>
    <row r="71" spans="1:16" ht="15.75" x14ac:dyDescent="0.25">
      <c r="A71" s="31" t="s">
        <v>60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8">
        <v>0</v>
      </c>
      <c r="P71" s="30">
        <f t="shared" si="0"/>
        <v>0</v>
      </c>
    </row>
    <row r="72" spans="1:16" ht="15.75" x14ac:dyDescent="0.25">
      <c r="A72" s="28" t="s">
        <v>61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9">
        <v>0</v>
      </c>
      <c r="P72" s="30">
        <f t="shared" si="0"/>
        <v>0</v>
      </c>
    </row>
    <row r="73" spans="1:16" ht="15.75" x14ac:dyDescent="0.25">
      <c r="A73" s="31" t="s">
        <v>62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8">
        <v>0</v>
      </c>
      <c r="P73" s="30">
        <f t="shared" si="0"/>
        <v>0</v>
      </c>
    </row>
    <row r="74" spans="1:16" ht="15.75" x14ac:dyDescent="0.25">
      <c r="A74" s="31" t="s">
        <v>63</v>
      </c>
      <c r="B74" s="35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8">
        <v>0</v>
      </c>
      <c r="P74" s="30">
        <f t="shared" si="0"/>
        <v>0</v>
      </c>
    </row>
    <row r="75" spans="1:16" ht="15.75" x14ac:dyDescent="0.25">
      <c r="A75" s="31" t="s">
        <v>64</v>
      </c>
      <c r="B75" s="35">
        <v>0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8">
        <v>0</v>
      </c>
      <c r="P75" s="30">
        <f t="shared" si="0"/>
        <v>0</v>
      </c>
    </row>
    <row r="76" spans="1:16" ht="15.75" x14ac:dyDescent="0.25">
      <c r="A76" s="25" t="s">
        <v>67</v>
      </c>
      <c r="B76" s="39">
        <v>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11">
        <v>0</v>
      </c>
      <c r="P76" s="11">
        <v>0</v>
      </c>
    </row>
    <row r="77" spans="1:16" ht="15.75" x14ac:dyDescent="0.25">
      <c r="A77" s="28" t="s">
        <v>68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8">
        <v>0</v>
      </c>
      <c r="P77" s="30">
        <f t="shared" ref="P77:P85" si="1">+D77+E77+F77+G77+H77+I77+J77+K77+L77+M77+N77+O77</f>
        <v>0</v>
      </c>
    </row>
    <row r="78" spans="1:16" ht="15.75" x14ac:dyDescent="0.25">
      <c r="A78" s="31" t="s">
        <v>69</v>
      </c>
      <c r="B78" s="35">
        <v>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8">
        <v>0</v>
      </c>
      <c r="P78" s="30">
        <f t="shared" si="1"/>
        <v>0</v>
      </c>
    </row>
    <row r="79" spans="1:16" ht="15.75" x14ac:dyDescent="0.25">
      <c r="A79" s="31" t="s">
        <v>70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8">
        <v>0</v>
      </c>
      <c r="P79" s="30">
        <f t="shared" si="1"/>
        <v>0</v>
      </c>
    </row>
    <row r="80" spans="1:16" ht="15.75" x14ac:dyDescent="0.25">
      <c r="A80" s="28" t="s">
        <v>71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9">
        <v>0</v>
      </c>
      <c r="P80" s="30">
        <f t="shared" si="1"/>
        <v>0</v>
      </c>
    </row>
    <row r="81" spans="1:16" ht="15.75" x14ac:dyDescent="0.25">
      <c r="A81" s="31" t="s">
        <v>72</v>
      </c>
      <c r="B81" s="35">
        <v>0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10">
        <v>0</v>
      </c>
      <c r="P81" s="30">
        <f t="shared" si="1"/>
        <v>0</v>
      </c>
    </row>
    <row r="82" spans="1:16" ht="15.75" x14ac:dyDescent="0.25">
      <c r="A82" s="31" t="s">
        <v>73</v>
      </c>
      <c r="B82" s="35">
        <v>0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10">
        <v>0</v>
      </c>
      <c r="P82" s="30">
        <f t="shared" si="1"/>
        <v>0</v>
      </c>
    </row>
    <row r="83" spans="1:16" ht="15.75" x14ac:dyDescent="0.25">
      <c r="A83" s="28" t="s">
        <v>74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3">
        <f t="shared" ref="N83:N84" si="2">+C83+D83+E83+F83+G83+H83+I83+J83+K83+L83</f>
        <v>0</v>
      </c>
      <c r="O83" s="9">
        <v>0</v>
      </c>
      <c r="P83" s="30">
        <f t="shared" si="1"/>
        <v>0</v>
      </c>
    </row>
    <row r="84" spans="1:16" ht="15.75" x14ac:dyDescent="0.25">
      <c r="A84" s="31" t="s">
        <v>75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7"/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3">
        <f t="shared" si="2"/>
        <v>0</v>
      </c>
      <c r="O84" s="8">
        <v>0</v>
      </c>
      <c r="P84" s="30">
        <f t="shared" si="1"/>
        <v>0</v>
      </c>
    </row>
    <row r="85" spans="1:16" s="42" customFormat="1" ht="15.75" x14ac:dyDescent="0.25">
      <c r="A85" s="40" t="s">
        <v>65</v>
      </c>
      <c r="B85" s="54">
        <f>+B12+B18+B28</f>
        <v>1100741729</v>
      </c>
      <c r="C85" s="54">
        <f>+C12+C18+C28</f>
        <v>5681384.6200000048</v>
      </c>
      <c r="D85" s="41">
        <f t="shared" ref="D85:O85" si="3">+D12+D18+D28+D38+D47+D54+D64+D69+D72+D76+D80+D83</f>
        <v>67806550.159999996</v>
      </c>
      <c r="E85" s="41">
        <f t="shared" si="3"/>
        <v>83331645.890000001</v>
      </c>
      <c r="F85" s="41">
        <f t="shared" si="3"/>
        <v>73520549.299999997</v>
      </c>
      <c r="G85" s="41">
        <f t="shared" si="3"/>
        <v>73413527.930000007</v>
      </c>
      <c r="H85" s="41">
        <f t="shared" si="3"/>
        <v>75208795.420000002</v>
      </c>
      <c r="I85" s="41">
        <f t="shared" si="3"/>
        <v>73140224.920000002</v>
      </c>
      <c r="J85" s="41">
        <f t="shared" si="3"/>
        <v>74992975.459999993</v>
      </c>
      <c r="K85" s="41">
        <f t="shared" si="3"/>
        <v>74844999.210000008</v>
      </c>
      <c r="L85" s="41">
        <f t="shared" si="3"/>
        <v>76461502.769999996</v>
      </c>
      <c r="M85" s="41">
        <f t="shared" si="3"/>
        <v>77515710.769999996</v>
      </c>
      <c r="N85" s="41">
        <f t="shared" si="3"/>
        <v>130746214.95</v>
      </c>
      <c r="O85" s="49">
        <f t="shared" si="3"/>
        <v>77854076.310000002</v>
      </c>
      <c r="P85" s="49">
        <f t="shared" si="1"/>
        <v>958836773.09000015</v>
      </c>
    </row>
    <row r="86" spans="1:16" ht="45" x14ac:dyDescent="0.25">
      <c r="A86" s="55" t="s">
        <v>117</v>
      </c>
    </row>
    <row r="87" spans="1:16" s="14" customFormat="1" ht="15.75" thickBot="1" x14ac:dyDescent="0.3">
      <c r="A87" s="55"/>
      <c r="C87" s="52"/>
    </row>
    <row r="88" spans="1:16" s="14" customFormat="1" x14ac:dyDescent="0.25">
      <c r="A88" s="56" t="s">
        <v>107</v>
      </c>
      <c r="C88" s="52"/>
    </row>
    <row r="89" spans="1:16" s="14" customFormat="1" ht="30" x14ac:dyDescent="0.25">
      <c r="A89" s="57" t="s">
        <v>108</v>
      </c>
      <c r="C89" s="52"/>
    </row>
    <row r="90" spans="1:16" s="14" customFormat="1" x14ac:dyDescent="0.25">
      <c r="A90" s="62" t="s">
        <v>109</v>
      </c>
      <c r="C90" s="52"/>
    </row>
    <row r="91" spans="1:16" s="14" customFormat="1" ht="47.25" customHeight="1" thickBot="1" x14ac:dyDescent="0.3">
      <c r="A91" s="63"/>
      <c r="C91" s="52"/>
    </row>
    <row r="92" spans="1:16" s="14" customFormat="1" x14ac:dyDescent="0.25">
      <c r="A92" s="55"/>
      <c r="C92" s="52"/>
    </row>
    <row r="93" spans="1:16" s="14" customFormat="1" x14ac:dyDescent="0.25">
      <c r="A93" s="55"/>
      <c r="C93" s="52"/>
    </row>
    <row r="94" spans="1:16" s="14" customFormat="1" x14ac:dyDescent="0.25">
      <c r="A94" s="12" t="s">
        <v>110</v>
      </c>
      <c r="C94" s="52"/>
    </row>
    <row r="95" spans="1:16" s="14" customFormat="1" x14ac:dyDescent="0.25">
      <c r="A95" s="55" t="s">
        <v>111</v>
      </c>
      <c r="C95" s="52"/>
    </row>
    <row r="96" spans="1:16" s="58" customFormat="1" ht="19.5" customHeight="1" x14ac:dyDescent="0.25">
      <c r="A96" s="58" t="s">
        <v>112</v>
      </c>
      <c r="C96" s="59"/>
    </row>
    <row r="97" spans="1:17" s="14" customFormat="1" x14ac:dyDescent="0.25">
      <c r="A97" t="s">
        <v>113</v>
      </c>
      <c r="C97" s="52"/>
    </row>
    <row r="98" spans="1:17" s="14" customFormat="1" ht="16.5" customHeight="1" x14ac:dyDescent="0.25">
      <c r="A98" s="58" t="s">
        <v>114</v>
      </c>
      <c r="C98" s="52"/>
    </row>
    <row r="99" spans="1:17" s="14" customFormat="1" x14ac:dyDescent="0.25">
      <c r="A99" t="s">
        <v>115</v>
      </c>
      <c r="C99" s="52"/>
    </row>
    <row r="100" spans="1:17" s="14" customFormat="1" x14ac:dyDescent="0.25">
      <c r="A100" t="s">
        <v>116</v>
      </c>
      <c r="C100" s="52"/>
    </row>
    <row r="101" spans="1:17" s="14" customFormat="1" x14ac:dyDescent="0.25">
      <c r="C101" s="52"/>
    </row>
    <row r="102" spans="1:17" s="14" customFormat="1" x14ac:dyDescent="0.25">
      <c r="C102" s="52"/>
    </row>
    <row r="103" spans="1:17" s="14" customFormat="1" x14ac:dyDescent="0.25">
      <c r="C103" s="52"/>
    </row>
    <row r="104" spans="1:17" s="14" customFormat="1" x14ac:dyDescent="0.25">
      <c r="C104" s="52"/>
    </row>
    <row r="105" spans="1:17" s="14" customFormat="1" x14ac:dyDescent="0.25">
      <c r="C105" s="52"/>
    </row>
    <row r="106" spans="1:17" s="37" customFormat="1" ht="15.75" x14ac:dyDescent="0.25">
      <c r="C106" s="53"/>
    </row>
    <row r="107" spans="1:17" s="44" customFormat="1" ht="17.25" x14ac:dyDescent="0.3">
      <c r="A107" s="43" t="s">
        <v>95</v>
      </c>
      <c r="B107" s="61" t="s">
        <v>93</v>
      </c>
      <c r="C107" s="61"/>
      <c r="D107" s="61"/>
      <c r="E107" s="61"/>
      <c r="F107" s="61"/>
      <c r="G107" s="61"/>
      <c r="H107" s="61" t="s">
        <v>94</v>
      </c>
      <c r="I107" s="61"/>
      <c r="J107" s="61"/>
      <c r="K107" s="61"/>
      <c r="L107" s="61"/>
      <c r="M107" s="61"/>
      <c r="N107" s="61"/>
      <c r="O107" s="61"/>
      <c r="P107" s="61"/>
    </row>
    <row r="108" spans="1:17" s="47" customFormat="1" ht="17.25" x14ac:dyDescent="0.3">
      <c r="A108" s="45" t="s">
        <v>97</v>
      </c>
      <c r="B108" s="60" t="s">
        <v>97</v>
      </c>
      <c r="C108" s="60"/>
      <c r="D108" s="60"/>
      <c r="E108" s="60"/>
      <c r="F108" s="60"/>
      <c r="G108" s="60"/>
      <c r="H108" s="60" t="s">
        <v>98</v>
      </c>
      <c r="I108" s="60"/>
      <c r="J108" s="60"/>
      <c r="K108" s="60"/>
      <c r="L108" s="60"/>
      <c r="M108" s="60"/>
      <c r="N108" s="60"/>
      <c r="O108" s="60"/>
      <c r="P108" s="60"/>
      <c r="Q108" s="46"/>
    </row>
    <row r="109" spans="1:17" s="47" customFormat="1" ht="17.25" x14ac:dyDescent="0.3">
      <c r="A109" s="45" t="s">
        <v>99</v>
      </c>
      <c r="B109" s="60" t="s">
        <v>100</v>
      </c>
      <c r="C109" s="60"/>
      <c r="D109" s="60"/>
      <c r="E109" s="60"/>
      <c r="F109" s="60"/>
      <c r="G109" s="60"/>
      <c r="H109" s="60" t="s">
        <v>101</v>
      </c>
      <c r="I109" s="60"/>
      <c r="J109" s="60"/>
      <c r="K109" s="60"/>
      <c r="L109" s="60"/>
      <c r="M109" s="60"/>
      <c r="N109" s="60"/>
      <c r="O109" s="60"/>
      <c r="P109" s="60"/>
    </row>
    <row r="110" spans="1:17" s="37" customFormat="1" ht="15.75" x14ac:dyDescent="0.25">
      <c r="C110" s="53"/>
    </row>
  </sheetData>
  <mergeCells count="16">
    <mergeCell ref="A90:A91"/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B109:G109"/>
    <mergeCell ref="H109:P109"/>
    <mergeCell ref="B107:G107"/>
    <mergeCell ref="H107:P107"/>
    <mergeCell ref="B108:G108"/>
    <mergeCell ref="H108:P108"/>
  </mergeCells>
  <pageMargins left="0" right="0" top="0" bottom="0" header="0.31496062992125984" footer="0.31496062992125984"/>
  <pageSetup paperSize="126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9"/>
  <sheetViews>
    <sheetView showGridLines="0" zoomScale="80" zoomScaleNormal="80" workbookViewId="0">
      <selection activeCell="F97" sqref="F97:N97"/>
    </sheetView>
  </sheetViews>
  <sheetFormatPr baseColWidth="10" defaultColWidth="11.42578125" defaultRowHeight="15" x14ac:dyDescent="0.25"/>
  <cols>
    <col min="1" max="1" width="93.7109375" style="14" bestFit="1" customWidth="1"/>
    <col min="2" max="2" width="15.7109375" style="14" customWidth="1"/>
    <col min="3" max="3" width="15.140625" style="14" customWidth="1"/>
    <col min="4" max="5" width="17.42578125" style="14" customWidth="1"/>
    <col min="6" max="6" width="15" style="14" customWidth="1"/>
    <col min="7" max="7" width="15" style="14" bestFit="1" customWidth="1"/>
    <col min="8" max="8" width="16.42578125" style="14" customWidth="1"/>
    <col min="9" max="9" width="15.42578125" style="14" customWidth="1"/>
    <col min="10" max="11" width="14.85546875" style="14" customWidth="1"/>
    <col min="12" max="13" width="16.28515625" style="14" customWidth="1"/>
    <col min="14" max="14" width="15.85546875" style="14" customWidth="1"/>
    <col min="15" max="16384" width="11.42578125" style="14"/>
  </cols>
  <sheetData>
    <row r="3" spans="1:15" ht="28.5" customHeight="1" x14ac:dyDescent="0.25">
      <c r="A3" s="69" t="s">
        <v>91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21" customHeight="1" x14ac:dyDescent="0.25">
      <c r="A4" s="71" t="s">
        <v>96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.75" x14ac:dyDescent="0.25">
      <c r="A5" s="76" t="s">
        <v>92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5" ht="15.75" customHeight="1" x14ac:dyDescent="0.25">
      <c r="A6" s="78" t="s">
        <v>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5" ht="15.75" customHeight="1" x14ac:dyDescent="0.25">
      <c r="A7" s="64" t="s">
        <v>76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9" spans="1:15" x14ac:dyDescent="0.25">
      <c r="A9" s="7"/>
      <c r="B9" s="4" t="s">
        <v>78</v>
      </c>
      <c r="C9" s="4" t="s">
        <v>79</v>
      </c>
      <c r="D9" s="4" t="s">
        <v>80</v>
      </c>
      <c r="E9" s="4" t="s">
        <v>81</v>
      </c>
      <c r="F9" s="5" t="s">
        <v>82</v>
      </c>
      <c r="G9" s="4" t="s">
        <v>83</v>
      </c>
      <c r="H9" s="5" t="s">
        <v>84</v>
      </c>
      <c r="I9" s="4" t="s">
        <v>85</v>
      </c>
      <c r="J9" s="4" t="s">
        <v>86</v>
      </c>
      <c r="K9" s="4" t="s">
        <v>103</v>
      </c>
      <c r="L9" s="4" t="s">
        <v>104</v>
      </c>
      <c r="M9" s="4" t="s">
        <v>105</v>
      </c>
      <c r="N9" s="4" t="s">
        <v>77</v>
      </c>
    </row>
    <row r="10" spans="1:15" x14ac:dyDescent="0.25">
      <c r="A10" s="1" t="s">
        <v>0</v>
      </c>
      <c r="B10" s="17">
        <v>67806550.159999996</v>
      </c>
      <c r="C10" s="17">
        <v>83331645.890000001</v>
      </c>
      <c r="D10" s="17">
        <v>73520549.299999997</v>
      </c>
      <c r="E10" s="17">
        <v>73413527.930000007</v>
      </c>
      <c r="F10" s="17">
        <v>75208795.420000002</v>
      </c>
      <c r="G10" s="17">
        <v>73140224.920000002</v>
      </c>
      <c r="H10" s="17">
        <v>74992975.459999993</v>
      </c>
      <c r="I10" s="17">
        <v>74844999.209999993</v>
      </c>
      <c r="J10" s="17">
        <v>76461502.769999996</v>
      </c>
      <c r="K10" s="17">
        <f>+K11+K17+K27+K37</f>
        <v>77515710.769999996</v>
      </c>
      <c r="L10" s="17">
        <f>+L11+L17+L27+L37</f>
        <v>130746214.95</v>
      </c>
      <c r="M10" s="17">
        <f>+M11+M17+M27+M37</f>
        <v>77854076.310000002</v>
      </c>
      <c r="N10" s="17">
        <f>+B10+C10+D10+E10+F10+G10+H10+I10+J10+K10+L10+M10</f>
        <v>958836773.09000015</v>
      </c>
    </row>
    <row r="11" spans="1:15" s="12" customFormat="1" x14ac:dyDescent="0.25">
      <c r="A11" s="2" t="s">
        <v>1</v>
      </c>
      <c r="B11" s="18">
        <v>61021099.159999996</v>
      </c>
      <c r="C11" s="18">
        <v>71669336.370000005</v>
      </c>
      <c r="D11" s="18">
        <v>66153509.920000002</v>
      </c>
      <c r="E11" s="18">
        <v>63365995.32</v>
      </c>
      <c r="F11" s="18">
        <v>63148968.890000001</v>
      </c>
      <c r="G11" s="18">
        <v>62882519.140000001</v>
      </c>
      <c r="H11" s="18">
        <v>65453029.439999998</v>
      </c>
      <c r="I11" s="18">
        <v>65900136.600000001</v>
      </c>
      <c r="J11" s="18">
        <v>65747450.560000002</v>
      </c>
      <c r="K11" s="18">
        <f>+K12+K13+K14+K15+K16</f>
        <v>65463907.869999997</v>
      </c>
      <c r="L11" s="18">
        <f>+L12+L13+L14+L15+L16</f>
        <v>119370237.2</v>
      </c>
      <c r="M11" s="18">
        <f>+M12+M13+M14+M15+M16</f>
        <v>65154402.770000003</v>
      </c>
      <c r="N11" s="18">
        <f>+B11+C11+D11+E11+F11+G11+H11+I11+J11+K11+L11+M11</f>
        <v>835330593.24000001</v>
      </c>
    </row>
    <row r="12" spans="1:15" x14ac:dyDescent="0.25">
      <c r="A12" s="3" t="s">
        <v>2</v>
      </c>
      <c r="B12" s="15">
        <v>55069921</v>
      </c>
      <c r="C12" s="15">
        <v>60031371</v>
      </c>
      <c r="D12" s="15">
        <v>57389571</v>
      </c>
      <c r="E12" s="15">
        <v>57475446.880000003</v>
      </c>
      <c r="F12" s="15">
        <v>57267471</v>
      </c>
      <c r="G12" s="15">
        <v>56998471</v>
      </c>
      <c r="H12" s="15">
        <v>56779571</v>
      </c>
      <c r="I12" s="15">
        <v>59838851.5</v>
      </c>
      <c r="J12" s="15">
        <v>59712271</v>
      </c>
      <c r="K12" s="15">
        <v>59464921</v>
      </c>
      <c r="L12" s="15">
        <v>113346543.78</v>
      </c>
      <c r="M12" s="15">
        <v>59132421</v>
      </c>
      <c r="N12" s="18">
        <f>+B12+C12+D12+E12+F12+G12+H12+I12+J12+K12+L12+M12</f>
        <v>752506831.15999997</v>
      </c>
    </row>
    <row r="13" spans="1:15" x14ac:dyDescent="0.25">
      <c r="A13" s="3" t="s">
        <v>3</v>
      </c>
      <c r="B13" s="15">
        <v>3662574.75</v>
      </c>
      <c r="C13" s="16">
        <v>9334162.25</v>
      </c>
      <c r="D13" s="15">
        <v>6493337.25</v>
      </c>
      <c r="E13" s="15">
        <v>3633159.75</v>
      </c>
      <c r="F13" s="15">
        <v>3636917.25</v>
      </c>
      <c r="G13" s="15">
        <v>3639674.75</v>
      </c>
      <c r="H13" s="15">
        <v>6459592.25</v>
      </c>
      <c r="I13" s="15">
        <v>3606689.75</v>
      </c>
      <c r="J13" s="15">
        <v>3600409.75</v>
      </c>
      <c r="K13" s="15">
        <v>3603399.75</v>
      </c>
      <c r="L13" s="15">
        <v>3636852.25</v>
      </c>
      <c r="M13" s="15">
        <v>3640404.75</v>
      </c>
      <c r="N13" s="18">
        <f t="shared" ref="N13:N74" si="0">+B13+C13+D13+E13+F13+G13+H13+I13+J13+K13+L13+M13</f>
        <v>54947174.5</v>
      </c>
    </row>
    <row r="14" spans="1:15" x14ac:dyDescent="0.25">
      <c r="A14" s="3" t="s">
        <v>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18">
        <f t="shared" si="0"/>
        <v>0</v>
      </c>
      <c r="O14" s="6"/>
    </row>
    <row r="15" spans="1:15" x14ac:dyDescent="0.25">
      <c r="A15" s="3" t="s">
        <v>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8">
        <f t="shared" si="0"/>
        <v>0</v>
      </c>
    </row>
    <row r="16" spans="1:15" x14ac:dyDescent="0.25">
      <c r="A16" s="3" t="s">
        <v>6</v>
      </c>
      <c r="B16" s="15">
        <v>2288603.41</v>
      </c>
      <c r="C16" s="15">
        <v>2303803.12</v>
      </c>
      <c r="D16" s="15">
        <v>2270601.67</v>
      </c>
      <c r="E16" s="15">
        <v>2257388.69</v>
      </c>
      <c r="F16" s="15">
        <v>2244580.64</v>
      </c>
      <c r="G16" s="15">
        <v>2244373.39</v>
      </c>
      <c r="H16" s="15">
        <v>2213866.19</v>
      </c>
      <c r="I16" s="15">
        <v>2454595.35</v>
      </c>
      <c r="J16" s="15">
        <v>2434769.81</v>
      </c>
      <c r="K16" s="15">
        <v>2395587.12</v>
      </c>
      <c r="L16" s="15">
        <v>2386841.17</v>
      </c>
      <c r="M16" s="15">
        <v>2381577.02</v>
      </c>
      <c r="N16" s="18">
        <f t="shared" si="0"/>
        <v>27876587.580000002</v>
      </c>
    </row>
    <row r="17" spans="1:14" s="12" customFormat="1" x14ac:dyDescent="0.25">
      <c r="A17" s="2" t="s">
        <v>7</v>
      </c>
      <c r="B17" s="9">
        <v>0</v>
      </c>
      <c r="C17" s="18">
        <v>3433202.24</v>
      </c>
      <c r="D17" s="18">
        <v>747358.47</v>
      </c>
      <c r="E17" s="18">
        <v>2561316.61</v>
      </c>
      <c r="F17" s="18">
        <v>2145230.52</v>
      </c>
      <c r="G17" s="18">
        <v>1398162.26</v>
      </c>
      <c r="H17" s="18">
        <v>2124724.25</v>
      </c>
      <c r="I17" s="18">
        <v>1261353.21</v>
      </c>
      <c r="J17" s="18">
        <v>2083970.63</v>
      </c>
      <c r="K17" s="18">
        <f>+K18+K19+K20+K21+K22+K23+K24</f>
        <v>665452.65999999992</v>
      </c>
      <c r="L17" s="18">
        <f>+L18+L19+L20+L21+L22+L23+L24</f>
        <v>2621987.5300000003</v>
      </c>
      <c r="M17" s="18">
        <f>+M18+M19+M20+M21+M22+M23+M24</f>
        <v>1372083.8199999998</v>
      </c>
      <c r="N17" s="18">
        <f t="shared" si="0"/>
        <v>20414842.199999999</v>
      </c>
    </row>
    <row r="18" spans="1:14" x14ac:dyDescent="0.25">
      <c r="A18" s="3" t="s">
        <v>8</v>
      </c>
      <c r="B18" s="8">
        <v>0</v>
      </c>
      <c r="C18" s="15">
        <v>1898405.07</v>
      </c>
      <c r="D18" s="15">
        <v>96178.47</v>
      </c>
      <c r="E18" s="15">
        <v>341884.34</v>
      </c>
      <c r="F18" s="15">
        <v>1100572.6599999999</v>
      </c>
      <c r="G18" s="15">
        <v>590520.31999999995</v>
      </c>
      <c r="H18" s="15">
        <v>1231620.31</v>
      </c>
      <c r="I18" s="15">
        <v>745167.69</v>
      </c>
      <c r="J18" s="15">
        <v>987922.63</v>
      </c>
      <c r="K18" s="15">
        <v>478540.66</v>
      </c>
      <c r="L18" s="15">
        <v>1038888.03</v>
      </c>
      <c r="M18" s="15">
        <v>996843.82</v>
      </c>
      <c r="N18" s="18">
        <f t="shared" si="0"/>
        <v>9506544</v>
      </c>
    </row>
    <row r="19" spans="1:14" x14ac:dyDescent="0.25">
      <c r="A19" s="3" t="s">
        <v>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971759.5</v>
      </c>
      <c r="M19" s="8">
        <v>0</v>
      </c>
      <c r="N19" s="18">
        <f t="shared" si="0"/>
        <v>971759.5</v>
      </c>
    </row>
    <row r="20" spans="1:14" x14ac:dyDescent="0.25">
      <c r="A20" s="3" t="s">
        <v>10</v>
      </c>
      <c r="B20" s="8">
        <v>0</v>
      </c>
      <c r="C20" s="15">
        <v>271700</v>
      </c>
      <c r="D20" s="15">
        <v>284200</v>
      </c>
      <c r="E20" s="15">
        <v>245200</v>
      </c>
      <c r="F20" s="15">
        <v>183200</v>
      </c>
      <c r="G20" s="15">
        <v>177300</v>
      </c>
      <c r="H20" s="15">
        <v>261300</v>
      </c>
      <c r="I20" s="15">
        <v>118800</v>
      </c>
      <c r="J20" s="15">
        <v>59300</v>
      </c>
      <c r="K20" s="15">
        <v>0</v>
      </c>
      <c r="L20" s="15">
        <v>342300</v>
      </c>
      <c r="M20" s="15">
        <v>94400</v>
      </c>
      <c r="N20" s="18">
        <f t="shared" si="0"/>
        <v>2037700</v>
      </c>
    </row>
    <row r="21" spans="1:14" x14ac:dyDescent="0.25">
      <c r="A21" s="3" t="s">
        <v>11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8">
        <f t="shared" si="0"/>
        <v>0</v>
      </c>
    </row>
    <row r="22" spans="1:14" x14ac:dyDescent="0.25">
      <c r="A22" s="3" t="s">
        <v>12</v>
      </c>
      <c r="B22" s="8">
        <v>0</v>
      </c>
      <c r="C22" s="15">
        <v>733960</v>
      </c>
      <c r="D22" s="15">
        <v>366980</v>
      </c>
      <c r="E22" s="15">
        <v>366980</v>
      </c>
      <c r="F22" s="15">
        <v>366980</v>
      </c>
      <c r="G22" s="15">
        <v>142780</v>
      </c>
      <c r="H22" s="15">
        <v>142780</v>
      </c>
      <c r="I22" s="15">
        <v>11800</v>
      </c>
      <c r="J22" s="15">
        <v>811840</v>
      </c>
      <c r="K22" s="15">
        <v>411820</v>
      </c>
      <c r="L22" s="15">
        <v>269040</v>
      </c>
      <c r="M22" s="15">
        <v>280840</v>
      </c>
      <c r="N22" s="18">
        <f t="shared" si="0"/>
        <v>3905800</v>
      </c>
    </row>
    <row r="23" spans="1:14" x14ac:dyDescent="0.25">
      <c r="A23" s="3" t="s">
        <v>13</v>
      </c>
      <c r="B23" s="8">
        <v>0</v>
      </c>
      <c r="C23" s="15">
        <v>529137.17000000004</v>
      </c>
      <c r="D23" s="8">
        <v>0</v>
      </c>
      <c r="E23" s="15">
        <v>1607252.27</v>
      </c>
      <c r="F23" s="15">
        <v>494477.86</v>
      </c>
      <c r="G23" s="15">
        <v>487561.94</v>
      </c>
      <c r="H23" s="14">
        <v>489023.94</v>
      </c>
      <c r="I23" s="15">
        <v>385585.52</v>
      </c>
      <c r="J23" s="8">
        <v>0</v>
      </c>
      <c r="K23" s="8">
        <v>0</v>
      </c>
      <c r="L23" s="8">
        <v>0</v>
      </c>
      <c r="M23" s="8">
        <v>0</v>
      </c>
      <c r="N23" s="18">
        <f t="shared" si="0"/>
        <v>3993038.6999999997</v>
      </c>
    </row>
    <row r="24" spans="1:14" x14ac:dyDescent="0.25">
      <c r="A24" s="3" t="s">
        <v>14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15">
        <v>224908</v>
      </c>
      <c r="K24" s="15">
        <v>-224908</v>
      </c>
      <c r="L24" s="15">
        <v>0</v>
      </c>
      <c r="M24" s="15">
        <v>0</v>
      </c>
      <c r="N24" s="18">
        <f t="shared" si="0"/>
        <v>0</v>
      </c>
    </row>
    <row r="25" spans="1:14" x14ac:dyDescent="0.25">
      <c r="A25" s="3" t="s">
        <v>15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18">
        <f t="shared" si="0"/>
        <v>0</v>
      </c>
    </row>
    <row r="26" spans="1:14" x14ac:dyDescent="0.25">
      <c r="A26" s="3" t="s">
        <v>16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18">
        <f t="shared" si="0"/>
        <v>0</v>
      </c>
    </row>
    <row r="27" spans="1:14" s="12" customFormat="1" x14ac:dyDescent="0.25">
      <c r="A27" s="2" t="s">
        <v>17</v>
      </c>
      <c r="B27" s="18">
        <v>6785451</v>
      </c>
      <c r="C27" s="18">
        <v>8229107.2800000003</v>
      </c>
      <c r="D27" s="18">
        <v>6619680.9100000001</v>
      </c>
      <c r="E27" s="18">
        <v>7486216</v>
      </c>
      <c r="F27" s="18">
        <v>9914596.0099999998</v>
      </c>
      <c r="G27" s="18">
        <v>8859543.5199999996</v>
      </c>
      <c r="H27" s="18">
        <v>7415221.7699999996</v>
      </c>
      <c r="I27" s="18">
        <v>7683509.4000000004</v>
      </c>
      <c r="J27" s="18">
        <v>8630081.5800000001</v>
      </c>
      <c r="K27" s="18">
        <f>+K28+K30+K29+K31+K32+K33+K34+K35+K36</f>
        <v>11386350.24</v>
      </c>
      <c r="L27" s="18">
        <f>+L28+L30+L29+L31+L32+L33+L34+L35+L36</f>
        <v>8753990.2199999988</v>
      </c>
      <c r="M27" s="18">
        <f>+M28+M30+M29+M31+M32+M33+M34+M35+M36</f>
        <v>11327589.719999999</v>
      </c>
      <c r="N27" s="18">
        <f t="shared" si="0"/>
        <v>103091337.64999999</v>
      </c>
    </row>
    <row r="28" spans="1:14" x14ac:dyDescent="0.25">
      <c r="A28" s="3" t="s">
        <v>18</v>
      </c>
      <c r="B28" s="15">
        <v>6785451</v>
      </c>
      <c r="C28" s="15">
        <v>6026300</v>
      </c>
      <c r="D28" s="15">
        <v>6632850</v>
      </c>
      <c r="E28" s="15">
        <v>6346200</v>
      </c>
      <c r="F28" s="15">
        <v>6542550</v>
      </c>
      <c r="G28" s="15">
        <v>6308400</v>
      </c>
      <c r="H28" s="15">
        <v>6457920</v>
      </c>
      <c r="I28" s="15">
        <v>6523020</v>
      </c>
      <c r="J28" s="15">
        <v>6234900</v>
      </c>
      <c r="K28" s="15">
        <v>6388480</v>
      </c>
      <c r="L28" s="15">
        <v>6369300</v>
      </c>
      <c r="M28" s="15">
        <v>6968200</v>
      </c>
      <c r="N28" s="18">
        <f t="shared" si="0"/>
        <v>77583571</v>
      </c>
    </row>
    <row r="29" spans="1:14" x14ac:dyDescent="0.25">
      <c r="A29" s="3" t="s">
        <v>19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15">
        <v>0</v>
      </c>
      <c r="N29" s="18">
        <f t="shared" si="0"/>
        <v>0</v>
      </c>
    </row>
    <row r="30" spans="1:14" x14ac:dyDescent="0.25">
      <c r="A30" s="3" t="s">
        <v>20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15">
        <v>479316</v>
      </c>
      <c r="N30" s="18">
        <f t="shared" si="0"/>
        <v>479316</v>
      </c>
    </row>
    <row r="31" spans="1:14" x14ac:dyDescent="0.25">
      <c r="A31" s="3" t="s">
        <v>21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15">
        <v>0</v>
      </c>
      <c r="N31" s="18">
        <f t="shared" si="0"/>
        <v>0</v>
      </c>
    </row>
    <row r="32" spans="1:14" x14ac:dyDescent="0.25">
      <c r="A32" s="3" t="s">
        <v>22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15">
        <v>796665</v>
      </c>
      <c r="H32" s="8">
        <v>0</v>
      </c>
      <c r="I32" s="8">
        <v>0</v>
      </c>
      <c r="J32" s="8">
        <v>0</v>
      </c>
      <c r="K32" s="15">
        <v>981612.5</v>
      </c>
      <c r="L32" s="15">
        <v>125965</v>
      </c>
      <c r="M32" s="15">
        <v>190248.1</v>
      </c>
      <c r="N32" s="18">
        <f t="shared" si="0"/>
        <v>2094490.6</v>
      </c>
    </row>
    <row r="33" spans="1:14" x14ac:dyDescent="0.25">
      <c r="A33" s="3" t="s">
        <v>23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15">
        <v>0</v>
      </c>
      <c r="N33" s="18">
        <f t="shared" si="0"/>
        <v>0</v>
      </c>
    </row>
    <row r="34" spans="1:14" x14ac:dyDescent="0.25">
      <c r="A34" s="3" t="s">
        <v>24</v>
      </c>
      <c r="B34" s="8">
        <v>0</v>
      </c>
      <c r="C34" s="15">
        <v>2202807.2799999998</v>
      </c>
      <c r="D34" s="15">
        <v>-13169.09</v>
      </c>
      <c r="E34" s="15">
        <v>1140016</v>
      </c>
      <c r="F34" s="15">
        <v>1279820.1100000001</v>
      </c>
      <c r="G34" s="15">
        <v>1754478.52</v>
      </c>
      <c r="H34" s="15">
        <v>957301.77</v>
      </c>
      <c r="I34" s="15">
        <v>1160489.3999999999</v>
      </c>
      <c r="J34" s="15">
        <v>2395181.58</v>
      </c>
      <c r="K34" s="15">
        <v>3137178.98</v>
      </c>
      <c r="L34" s="15">
        <v>1159950.52</v>
      </c>
      <c r="M34" s="15">
        <v>3387155.62</v>
      </c>
      <c r="N34" s="18">
        <f t="shared" si="0"/>
        <v>18561210.690000001</v>
      </c>
    </row>
    <row r="35" spans="1:14" x14ac:dyDescent="0.25">
      <c r="A35" s="3" t="s">
        <v>25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15"/>
      <c r="N35" s="18">
        <f t="shared" si="0"/>
        <v>0</v>
      </c>
    </row>
    <row r="36" spans="1:14" x14ac:dyDescent="0.25">
      <c r="A36" s="3" t="s">
        <v>26</v>
      </c>
      <c r="B36" s="8">
        <v>0</v>
      </c>
      <c r="C36" s="8">
        <v>0</v>
      </c>
      <c r="D36" s="8">
        <v>0</v>
      </c>
      <c r="E36" s="8">
        <v>0</v>
      </c>
      <c r="F36" s="15">
        <v>2092225.9</v>
      </c>
      <c r="G36" s="8">
        <v>0</v>
      </c>
      <c r="H36" s="8">
        <v>0</v>
      </c>
      <c r="I36" s="8">
        <v>0</v>
      </c>
      <c r="J36" s="8">
        <v>0</v>
      </c>
      <c r="K36" s="15">
        <v>879078.76</v>
      </c>
      <c r="L36" s="15">
        <v>1098774.7</v>
      </c>
      <c r="M36" s="15">
        <v>302670</v>
      </c>
      <c r="N36" s="18">
        <f t="shared" si="0"/>
        <v>4372749.3600000003</v>
      </c>
    </row>
    <row r="37" spans="1:14" s="12" customFormat="1" x14ac:dyDescent="0.25">
      <c r="A37" s="2" t="s">
        <v>27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18">
        <f t="shared" si="0"/>
        <v>0</v>
      </c>
    </row>
    <row r="38" spans="1:14" x14ac:dyDescent="0.25">
      <c r="A38" s="3" t="s">
        <v>28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18">
        <f t="shared" si="0"/>
        <v>0</v>
      </c>
    </row>
    <row r="39" spans="1:14" x14ac:dyDescent="0.25">
      <c r="A39" s="3" t="s">
        <v>29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18">
        <f t="shared" si="0"/>
        <v>0</v>
      </c>
    </row>
    <row r="40" spans="1:14" x14ac:dyDescent="0.25">
      <c r="A40" s="3" t="s">
        <v>30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18">
        <f t="shared" si="0"/>
        <v>0</v>
      </c>
    </row>
    <row r="41" spans="1:14" x14ac:dyDescent="0.25">
      <c r="A41" s="3" t="s">
        <v>31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18">
        <f t="shared" si="0"/>
        <v>0</v>
      </c>
    </row>
    <row r="42" spans="1:14" x14ac:dyDescent="0.25">
      <c r="A42" s="3" t="s">
        <v>32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18">
        <f t="shared" si="0"/>
        <v>0</v>
      </c>
    </row>
    <row r="43" spans="1:14" x14ac:dyDescent="0.25">
      <c r="A43" s="3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18">
        <f t="shared" si="0"/>
        <v>0</v>
      </c>
    </row>
    <row r="44" spans="1:14" x14ac:dyDescent="0.25">
      <c r="A44" s="3" t="s">
        <v>34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18">
        <f t="shared" si="0"/>
        <v>0</v>
      </c>
    </row>
    <row r="45" spans="1:14" x14ac:dyDescent="0.25">
      <c r="A45" s="3" t="s">
        <v>35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18">
        <f t="shared" si="0"/>
        <v>0</v>
      </c>
    </row>
    <row r="46" spans="1:14" s="22" customFormat="1" x14ac:dyDescent="0.25">
      <c r="A46" s="21" t="s">
        <v>36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8">
        <f t="shared" si="0"/>
        <v>0</v>
      </c>
    </row>
    <row r="47" spans="1:14" x14ac:dyDescent="0.25">
      <c r="A47" s="3" t="s">
        <v>37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18">
        <f t="shared" si="0"/>
        <v>0</v>
      </c>
    </row>
    <row r="48" spans="1:14" x14ac:dyDescent="0.25">
      <c r="A48" s="3" t="s">
        <v>38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8">
        <f t="shared" si="0"/>
        <v>0</v>
      </c>
    </row>
    <row r="49" spans="1:14" x14ac:dyDescent="0.25">
      <c r="A49" s="3" t="s">
        <v>39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8">
        <f t="shared" si="0"/>
        <v>0</v>
      </c>
    </row>
    <row r="50" spans="1:14" x14ac:dyDescent="0.25">
      <c r="A50" s="3" t="s">
        <v>40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18">
        <f t="shared" si="0"/>
        <v>0</v>
      </c>
    </row>
    <row r="51" spans="1:14" x14ac:dyDescent="0.25">
      <c r="A51" s="3" t="s">
        <v>41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18">
        <f t="shared" si="0"/>
        <v>0</v>
      </c>
    </row>
    <row r="52" spans="1:14" x14ac:dyDescent="0.25">
      <c r="A52" s="3" t="s">
        <v>42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18">
        <f t="shared" si="0"/>
        <v>0</v>
      </c>
    </row>
    <row r="53" spans="1:14" s="12" customFormat="1" x14ac:dyDescent="0.25">
      <c r="A53" s="2" t="s">
        <v>43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8">
        <f t="shared" si="0"/>
        <v>0</v>
      </c>
    </row>
    <row r="54" spans="1:14" x14ac:dyDescent="0.25">
      <c r="A54" s="3" t="s">
        <v>44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18">
        <f t="shared" si="0"/>
        <v>0</v>
      </c>
    </row>
    <row r="55" spans="1:14" x14ac:dyDescent="0.25">
      <c r="A55" s="3" t="s">
        <v>45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18">
        <f t="shared" si="0"/>
        <v>0</v>
      </c>
    </row>
    <row r="56" spans="1:14" x14ac:dyDescent="0.25">
      <c r="A56" s="3" t="s">
        <v>46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18">
        <f t="shared" si="0"/>
        <v>0</v>
      </c>
    </row>
    <row r="57" spans="1:14" x14ac:dyDescent="0.25">
      <c r="A57" s="3" t="s">
        <v>47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18">
        <f t="shared" si="0"/>
        <v>0</v>
      </c>
    </row>
    <row r="58" spans="1:14" x14ac:dyDescent="0.25">
      <c r="A58" s="3" t="s">
        <v>48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18">
        <f t="shared" si="0"/>
        <v>0</v>
      </c>
    </row>
    <row r="59" spans="1:14" x14ac:dyDescent="0.25">
      <c r="A59" s="3" t="s">
        <v>49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18">
        <f t="shared" si="0"/>
        <v>0</v>
      </c>
    </row>
    <row r="60" spans="1:14" x14ac:dyDescent="0.25">
      <c r="A60" s="3" t="s">
        <v>50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18">
        <f t="shared" si="0"/>
        <v>0</v>
      </c>
    </row>
    <row r="61" spans="1:14" x14ac:dyDescent="0.25">
      <c r="A61" s="3" t="s">
        <v>51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18">
        <f t="shared" si="0"/>
        <v>0</v>
      </c>
    </row>
    <row r="62" spans="1:14" x14ac:dyDescent="0.25">
      <c r="A62" s="3" t="s">
        <v>52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18">
        <f t="shared" si="0"/>
        <v>0</v>
      </c>
    </row>
    <row r="63" spans="1:14" s="12" customFormat="1" x14ac:dyDescent="0.25">
      <c r="A63" s="2" t="s">
        <v>53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8">
        <f t="shared" si="0"/>
        <v>0</v>
      </c>
    </row>
    <row r="64" spans="1:14" x14ac:dyDescent="0.25">
      <c r="A64" s="3" t="s">
        <v>54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18">
        <f t="shared" si="0"/>
        <v>0</v>
      </c>
    </row>
    <row r="65" spans="1:14" x14ac:dyDescent="0.25">
      <c r="A65" s="3" t="s">
        <v>55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18">
        <f t="shared" si="0"/>
        <v>0</v>
      </c>
    </row>
    <row r="66" spans="1:14" x14ac:dyDescent="0.25">
      <c r="A66" s="3" t="s">
        <v>56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18">
        <f t="shared" si="0"/>
        <v>0</v>
      </c>
    </row>
    <row r="67" spans="1:14" x14ac:dyDescent="0.25">
      <c r="A67" s="3" t="s">
        <v>57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18">
        <f t="shared" si="0"/>
        <v>0</v>
      </c>
    </row>
    <row r="68" spans="1:14" s="12" customFormat="1" x14ac:dyDescent="0.25">
      <c r="A68" s="2" t="s">
        <v>58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18">
        <f t="shared" si="0"/>
        <v>0</v>
      </c>
    </row>
    <row r="69" spans="1:14" x14ac:dyDescent="0.25">
      <c r="A69" s="3" t="s">
        <v>59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18">
        <f t="shared" si="0"/>
        <v>0</v>
      </c>
    </row>
    <row r="70" spans="1:14" x14ac:dyDescent="0.25">
      <c r="A70" s="3" t="s">
        <v>60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18">
        <f t="shared" si="0"/>
        <v>0</v>
      </c>
    </row>
    <row r="71" spans="1:14" s="12" customFormat="1" x14ac:dyDescent="0.25">
      <c r="A71" s="2" t="s">
        <v>61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18">
        <f t="shared" si="0"/>
        <v>0</v>
      </c>
    </row>
    <row r="72" spans="1:14" x14ac:dyDescent="0.25">
      <c r="A72" s="3" t="s">
        <v>62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18">
        <f t="shared" si="0"/>
        <v>0</v>
      </c>
    </row>
    <row r="73" spans="1:14" x14ac:dyDescent="0.25">
      <c r="A73" s="3" t="s">
        <v>63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18">
        <f t="shared" si="0"/>
        <v>0</v>
      </c>
    </row>
    <row r="74" spans="1:14" x14ac:dyDescent="0.25">
      <c r="A74" s="3" t="s">
        <v>64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18">
        <f t="shared" si="0"/>
        <v>0</v>
      </c>
    </row>
    <row r="75" spans="1:14" x14ac:dyDescent="0.25">
      <c r="A75" s="1" t="s">
        <v>67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</row>
    <row r="76" spans="1:14" x14ac:dyDescent="0.25">
      <c r="A76" s="2" t="s">
        <v>68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18">
        <f t="shared" ref="N76:N84" si="1">+B76+C76+D76+E76+F76+G76+H76+I76+J76+K76+L76+M76</f>
        <v>0</v>
      </c>
    </row>
    <row r="77" spans="1:14" x14ac:dyDescent="0.25">
      <c r="A77" s="3" t="s">
        <v>69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18">
        <f t="shared" si="1"/>
        <v>0</v>
      </c>
    </row>
    <row r="78" spans="1:14" x14ac:dyDescent="0.25">
      <c r="A78" s="3" t="s">
        <v>70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18">
        <f t="shared" si="1"/>
        <v>0</v>
      </c>
    </row>
    <row r="79" spans="1:14" x14ac:dyDescent="0.25">
      <c r="A79" s="2" t="s">
        <v>71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>
        <f t="shared" si="1"/>
        <v>0</v>
      </c>
    </row>
    <row r="80" spans="1:14" x14ac:dyDescent="0.25">
      <c r="A80" s="3" t="s">
        <v>72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8">
        <f t="shared" si="1"/>
        <v>0</v>
      </c>
    </row>
    <row r="81" spans="1:14" x14ac:dyDescent="0.25">
      <c r="A81" s="3" t="s">
        <v>73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8">
        <f t="shared" si="1"/>
        <v>0</v>
      </c>
    </row>
    <row r="82" spans="1:14" x14ac:dyDescent="0.25">
      <c r="A82" s="2" t="s">
        <v>74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8">
        <f t="shared" si="1"/>
        <v>0</v>
      </c>
    </row>
    <row r="83" spans="1:14" x14ac:dyDescent="0.25">
      <c r="A83" s="3" t="s">
        <v>75</v>
      </c>
      <c r="B83" s="8">
        <v>0</v>
      </c>
      <c r="C83" s="8">
        <v>0</v>
      </c>
      <c r="D83" s="8">
        <v>0</v>
      </c>
      <c r="E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18">
        <f t="shared" si="1"/>
        <v>0</v>
      </c>
    </row>
    <row r="84" spans="1:14" s="42" customFormat="1" x14ac:dyDescent="0.25">
      <c r="A84" s="48" t="s">
        <v>65</v>
      </c>
      <c r="B84" s="49">
        <f>+B11+B17+B27+B37+B46+B53+B63+B68+B71+B75+B79+B82</f>
        <v>67806550.159999996</v>
      </c>
      <c r="C84" s="49">
        <f t="shared" ref="C84:J84" si="2">+C11+C17+C27+C37+C46+C53+C63+C68+C71+C75+C79+C82</f>
        <v>83331645.890000001</v>
      </c>
      <c r="D84" s="49">
        <f t="shared" si="2"/>
        <v>73520549.299999997</v>
      </c>
      <c r="E84" s="49">
        <f t="shared" si="2"/>
        <v>73413527.930000007</v>
      </c>
      <c r="F84" s="49">
        <f t="shared" si="2"/>
        <v>75208795.420000002</v>
      </c>
      <c r="G84" s="49">
        <f t="shared" si="2"/>
        <v>73140224.920000002</v>
      </c>
      <c r="H84" s="49">
        <f t="shared" si="2"/>
        <v>74992975.459999993</v>
      </c>
      <c r="I84" s="49">
        <f t="shared" si="2"/>
        <v>74844999.210000008</v>
      </c>
      <c r="J84" s="49">
        <f t="shared" si="2"/>
        <v>76461502.769999996</v>
      </c>
      <c r="K84" s="49">
        <f t="shared" ref="K84:L84" si="3">+K11+K17+K27+K37+K46+K53+K63+K68+K71+K75+K79+K82</f>
        <v>77515710.769999996</v>
      </c>
      <c r="L84" s="49">
        <f t="shared" si="3"/>
        <v>130746214.95</v>
      </c>
      <c r="M84" s="49">
        <f t="shared" ref="M84" si="4">+M11+M17+M27+M37+M46+M53+M63+M68+M71+M75+M79+M82</f>
        <v>77854076.310000002</v>
      </c>
      <c r="N84" s="49">
        <f t="shared" si="1"/>
        <v>958836773.09000015</v>
      </c>
    </row>
    <row r="85" spans="1:14" ht="31.5" customHeight="1" x14ac:dyDescent="0.25">
      <c r="A85" s="55" t="s">
        <v>106</v>
      </c>
      <c r="N85" s="18"/>
    </row>
    <row r="97" spans="1:15" s="12" customFormat="1" x14ac:dyDescent="0.25">
      <c r="A97" s="19" t="s">
        <v>95</v>
      </c>
      <c r="B97" s="79" t="s">
        <v>93</v>
      </c>
      <c r="C97" s="79"/>
      <c r="D97" s="79"/>
      <c r="E97" s="79"/>
      <c r="F97" s="79" t="s">
        <v>94</v>
      </c>
      <c r="G97" s="79"/>
      <c r="H97" s="79"/>
      <c r="I97" s="79"/>
      <c r="J97" s="79"/>
      <c r="K97" s="79"/>
      <c r="L97" s="79"/>
      <c r="M97" s="79"/>
      <c r="N97" s="79"/>
    </row>
    <row r="98" spans="1:15" x14ac:dyDescent="0.25">
      <c r="A98" s="13" t="s">
        <v>97</v>
      </c>
      <c r="B98" s="80" t="s">
        <v>102</v>
      </c>
      <c r="C98" s="80"/>
      <c r="D98" s="80"/>
      <c r="E98" s="80"/>
      <c r="F98" s="81" t="s">
        <v>98</v>
      </c>
      <c r="G98" s="81"/>
      <c r="H98" s="81"/>
      <c r="I98" s="81"/>
      <c r="J98" s="81"/>
      <c r="K98" s="81"/>
      <c r="L98" s="81"/>
      <c r="M98" s="81"/>
      <c r="N98" s="81"/>
      <c r="O98" s="20"/>
    </row>
    <row r="99" spans="1:15" x14ac:dyDescent="0.25">
      <c r="A99" s="13" t="s">
        <v>99</v>
      </c>
      <c r="B99" s="80" t="s">
        <v>100</v>
      </c>
      <c r="C99" s="80"/>
      <c r="D99" s="80"/>
      <c r="E99" s="80"/>
      <c r="F99" s="81" t="s">
        <v>101</v>
      </c>
      <c r="G99" s="81"/>
      <c r="H99" s="81"/>
      <c r="I99" s="81"/>
      <c r="J99" s="81"/>
      <c r="K99" s="81"/>
      <c r="L99" s="81"/>
      <c r="M99" s="81"/>
      <c r="N99" s="81"/>
    </row>
  </sheetData>
  <mergeCells count="11">
    <mergeCell ref="A3:N3"/>
    <mergeCell ref="A4:N4"/>
    <mergeCell ref="A5:N5"/>
    <mergeCell ref="A6:N6"/>
    <mergeCell ref="A7:N7"/>
    <mergeCell ref="B97:E97"/>
    <mergeCell ref="F97:N97"/>
    <mergeCell ref="B98:E98"/>
    <mergeCell ref="F98:N98"/>
    <mergeCell ref="B99:E99"/>
    <mergeCell ref="F99:N99"/>
  </mergeCells>
  <printOptions horizontalCentered="1"/>
  <pageMargins left="0" right="0.39370078740157483" top="0" bottom="0" header="0.31496062992125984" footer="0.31496062992125984"/>
  <pageSetup paperSize="126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Asitente Contabilidada CESAC</cp:lastModifiedBy>
  <cp:lastPrinted>2022-01-04T14:34:32Z</cp:lastPrinted>
  <dcterms:created xsi:type="dcterms:W3CDTF">2021-07-29T18:58:50Z</dcterms:created>
  <dcterms:modified xsi:type="dcterms:W3CDTF">2022-01-05T12:33:20Z</dcterms:modified>
</cp:coreProperties>
</file>