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hittick\Reportes Mensuales\Reporte de Ingresos y Gastos\Operaciones\"/>
    </mc:Choice>
  </mc:AlternateContent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Operaciones'!$C$7:$K$68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46" i="1" l="1"/>
  <c r="J47" i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I58" i="1"/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58" i="1" l="1"/>
  <c r="H58" i="1" l="1"/>
</calcChain>
</file>

<file path=xl/sharedStrings.xml><?xml version="1.0" encoding="utf-8"?>
<sst xmlns="http://schemas.openxmlformats.org/spreadsheetml/2006/main" count="82" uniqueCount="57">
  <si>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</si>
  <si>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</si>
  <si>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</si>
  <si>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</si>
  <si>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</si>
  <si>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</si>
  <si>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</si>
  <si>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</si>
  <si>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</si>
  <si>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</si>
  <si>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</si>
  <si>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Director Financiero del CESAC</t>
  </si>
  <si>
    <t xml:space="preserve">    Banco de reservas </t>
  </si>
  <si>
    <t>Cuenta Bancaria No: 240-0029843</t>
  </si>
  <si>
    <t>CHEQUE</t>
  </si>
  <si>
    <t>Tte. Coronel Contador, FARD</t>
  </si>
  <si>
    <t>Subdirector de Contacilidad del CESAC</t>
  </si>
  <si>
    <t>Cor. Contador. FARD.</t>
  </si>
  <si>
    <t xml:space="preserve"> Lic. ALCIBIADES ROSARIO TOLENTINO</t>
  </si>
  <si>
    <t>TOTALES</t>
  </si>
  <si>
    <t>COMISION MANEJO DE CUENTA</t>
  </si>
  <si>
    <t>COMISION BANCARIA POR EL 0.15%</t>
  </si>
  <si>
    <t>Lic. JOSE LUIS GUTIERREZ ALMONTE</t>
  </si>
  <si>
    <t xml:space="preserve">  Del 01 al 30 de Septiembre 2021</t>
  </si>
  <si>
    <t>221528</t>
  </si>
  <si>
    <t>221529</t>
  </si>
  <si>
    <t>221531</t>
  </si>
  <si>
    <t>221532</t>
  </si>
  <si>
    <t>221533</t>
  </si>
  <si>
    <t>221535</t>
  </si>
  <si>
    <t>221536</t>
  </si>
  <si>
    <t>221537</t>
  </si>
  <si>
    <t>221538</t>
  </si>
  <si>
    <t>221539</t>
  </si>
  <si>
    <t>221544</t>
  </si>
  <si>
    <t>221545</t>
  </si>
  <si>
    <t>221547</t>
  </si>
  <si>
    <t>1359900060396</t>
  </si>
  <si>
    <t>DEPOSITO</t>
  </si>
  <si>
    <t>700467766</t>
  </si>
  <si>
    <t>4524000001560</t>
  </si>
  <si>
    <t>1256100020278</t>
  </si>
  <si>
    <t>1257100020281</t>
  </si>
  <si>
    <t>1258100020284</t>
  </si>
  <si>
    <t>1259100020287</t>
  </si>
  <si>
    <t>1307100020306</t>
  </si>
  <si>
    <t>1308100020309</t>
  </si>
  <si>
    <t>70806316</t>
  </si>
  <si>
    <t>TRANSFERENCIA</t>
  </si>
  <si>
    <t>70048265</t>
  </si>
  <si>
    <t>1303200020598</t>
  </si>
  <si>
    <t>1304200020602</t>
  </si>
  <si>
    <t>4524000001099</t>
  </si>
  <si>
    <t>916100080006</t>
  </si>
  <si>
    <t>9990002</t>
  </si>
  <si>
    <t>NOTA DE CREDITO NUM.14</t>
  </si>
  <si>
    <t>NOTA DE DEBITO NUM.13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</si>
</sst>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43" fontId="10" fillId="2" borderId="4" xfId="5" applyNumberFormat="1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/>
    </xf>
    <xf numFmtId="43" fontId="10" fillId="2" borderId="5" xfId="5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3" fontId="10" fillId="2" borderId="4" xfId="2" applyNumberFormat="1" applyFont="1" applyFill="1" applyBorder="1"/>
    <xf numFmtId="49" fontId="10" fillId="2" borderId="11" xfId="0" applyNumberFormat="1" applyFont="1" applyFill="1" applyBorder="1" applyAlignment="1">
      <alignment horizontal="center"/>
    </xf>
    <xf numFmtId="43" fontId="10" fillId="2" borderId="11" xfId="2" applyNumberFormat="1" applyFont="1" applyFill="1" applyBorder="1"/>
    <xf numFmtId="43" fontId="12" fillId="2" borderId="4" xfId="0" applyNumberFormat="1" applyFont="1" applyFill="1" applyBorder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6"/>
  <sheetViews>
    <sheetView tabSelected="1" view="pageBreakPreview" topLeftCell="E50" zoomScale="80" zoomScaleNormal="70" zoomScaleSheetLayoutView="80" workbookViewId="0">
      <selection activeCell="C7" sqref="C7:K68"/>
    </sheetView>
  </sheetViews>
  <sheetFormatPr baseColWidth="10" defaultColWidth="9.140625" defaultRowHeight="12.75" x14ac:dyDescent="0.2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8" width="19.140625" style="1" customWidth="1"/>
    <col min="9" max="9" width="19.42578125" style="1" bestFit="1" customWidth="1"/>
    <col min="10" max="10" width="24.42578125" style="1" customWidth="1"/>
    <col min="11" max="14" width="9.140625" style="13"/>
    <col min="15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5" t="s">
        <v>9</v>
      </c>
      <c r="D15" s="55"/>
      <c r="E15" s="55"/>
      <c r="F15" s="55"/>
      <c r="G15" s="55"/>
      <c r="H15" s="55"/>
      <c r="I15" s="55"/>
      <c r="J15" s="55"/>
      <c r="K15" s="55"/>
    </row>
    <row r="16" spans="3:11" s="13" customFormat="1" ht="19.5" x14ac:dyDescent="0.2">
      <c r="C16" s="56" t="s">
        <v>10</v>
      </c>
      <c r="D16" s="56"/>
      <c r="E16" s="56"/>
      <c r="F16" s="56"/>
      <c r="G16" s="56"/>
      <c r="H16" s="56"/>
      <c r="I16" s="56"/>
      <c r="J16" s="56"/>
      <c r="K16" s="56"/>
    </row>
    <row r="17" spans="1:14" s="13" customFormat="1" ht="20.25" x14ac:dyDescent="0.2">
      <c r="D17" s="60"/>
      <c r="E17" s="61"/>
      <c r="F17" s="61"/>
      <c r="G17" s="61"/>
      <c r="H17" s="61"/>
      <c r="I17" s="61"/>
      <c r="J17" s="61"/>
    </row>
    <row r="18" spans="1:14" s="13" customFormat="1" x14ac:dyDescent="0.2">
      <c r="D18" s="14"/>
      <c r="E18" s="14"/>
      <c r="F18" s="14"/>
      <c r="G18" s="14"/>
      <c r="H18" s="14"/>
      <c r="I18" s="14"/>
      <c r="J18" s="14"/>
    </row>
    <row r="19" spans="1:14" s="13" customFormat="1" ht="18" x14ac:dyDescent="0.2">
      <c r="C19" s="71" t="s">
        <v>2</v>
      </c>
      <c r="D19" s="71"/>
      <c r="E19" s="71"/>
      <c r="F19" s="71"/>
      <c r="G19" s="71"/>
      <c r="H19" s="71"/>
      <c r="I19" s="71"/>
      <c r="J19" s="71"/>
      <c r="K19" s="71"/>
    </row>
    <row r="20" spans="1:14" s="13" customFormat="1" ht="18" x14ac:dyDescent="0.2">
      <c r="A20" s="16" t="s">
        <v>7</v>
      </c>
      <c r="C20" s="71" t="s">
        <v>12</v>
      </c>
      <c r="D20" s="71"/>
      <c r="E20" s="71"/>
      <c r="F20" s="71"/>
      <c r="G20" s="71"/>
      <c r="H20" s="71"/>
      <c r="I20" s="71"/>
      <c r="J20" s="71"/>
      <c r="K20" s="71"/>
    </row>
    <row r="21" spans="1:14" s="13" customFormat="1" ht="18" customHeight="1" x14ac:dyDescent="0.2">
      <c r="C21" s="71" t="s">
        <v>23</v>
      </c>
      <c r="D21" s="71"/>
      <c r="E21" s="71"/>
      <c r="F21" s="71"/>
      <c r="G21" s="71"/>
      <c r="H21" s="71"/>
      <c r="I21" s="71"/>
      <c r="J21" s="71"/>
      <c r="K21" s="71"/>
    </row>
    <row r="22" spans="1:14" s="13" customFormat="1" ht="19.5" customHeight="1" thickBot="1" x14ac:dyDescent="0.25">
      <c r="E22" s="20"/>
      <c r="F22" s="20"/>
    </row>
    <row r="23" spans="1:14" s="3" customFormat="1" ht="36.75" customHeight="1" thickBot="1" x14ac:dyDescent="0.25">
      <c r="A23" s="9"/>
      <c r="B23" s="9"/>
      <c r="C23" s="9"/>
      <c r="D23" s="58"/>
      <c r="E23" s="67" t="s">
        <v>13</v>
      </c>
      <c r="F23" s="68"/>
      <c r="G23" s="69"/>
      <c r="H23" s="64"/>
      <c r="I23" s="65"/>
      <c r="J23" s="66"/>
      <c r="K23" s="9"/>
      <c r="L23" s="9"/>
      <c r="M23" s="9"/>
      <c r="N23" s="9"/>
    </row>
    <row r="24" spans="1:14" s="3" customFormat="1" ht="37.5" customHeight="1" thickBot="1" x14ac:dyDescent="0.25">
      <c r="A24" s="9"/>
      <c r="B24" s="9"/>
      <c r="C24" s="9"/>
      <c r="D24" s="59"/>
      <c r="E24" s="70"/>
      <c r="F24" s="70"/>
      <c r="G24" s="42"/>
      <c r="H24" s="62" t="s">
        <v>6</v>
      </c>
      <c r="I24" s="63"/>
      <c r="J24" s="43">
        <v>20247729.09</v>
      </c>
      <c r="K24" s="9"/>
      <c r="L24" s="9"/>
      <c r="M24" s="9"/>
      <c r="N24" s="9"/>
    </row>
    <row r="25" spans="1:14" s="3" customFormat="1" ht="45.75" customHeight="1" thickBot="1" x14ac:dyDescent="0.25">
      <c r="A25" s="9"/>
      <c r="B25" s="9"/>
      <c r="C25" s="9"/>
      <c r="D25" s="59"/>
      <c r="E25" s="42" t="s">
        <v>3</v>
      </c>
      <c r="F25" s="42" t="s">
        <v>4</v>
      </c>
      <c r="G25" s="42" t="s">
        <v>5</v>
      </c>
      <c r="H25" s="42" t="s">
        <v>0</v>
      </c>
      <c r="I25" s="42" t="s">
        <v>1</v>
      </c>
      <c r="J25" s="42"/>
      <c r="K25" s="9"/>
      <c r="L25" s="9"/>
      <c r="M25" s="9"/>
      <c r="N25" s="9"/>
    </row>
    <row r="26" spans="1:14" s="3" customFormat="1" ht="17.25" customHeight="1" x14ac:dyDescent="0.25">
      <c r="A26" s="9"/>
      <c r="B26" s="9"/>
      <c r="C26" s="9"/>
      <c r="D26" s="8"/>
      <c r="E26" s="44">
        <v>44440</v>
      </c>
      <c r="F26" s="40" t="s">
        <v>24</v>
      </c>
      <c r="G26" s="37" t="s">
        <v>14</v>
      </c>
      <c r="H26" s="45"/>
      <c r="I26" s="41">
        <v>286238.48</v>
      </c>
      <c r="J26" s="36">
        <f>SUM(J24+H26-I26)</f>
        <v>19961490.609999999</v>
      </c>
      <c r="K26" s="9"/>
      <c r="L26" s="9"/>
      <c r="M26" s="9"/>
      <c r="N26" s="9"/>
    </row>
    <row r="27" spans="1:14" s="3" customFormat="1" ht="17.25" customHeight="1" x14ac:dyDescent="0.25">
      <c r="A27" s="9"/>
      <c r="B27" s="9"/>
      <c r="C27" s="9"/>
      <c r="D27" s="8"/>
      <c r="E27" s="44">
        <v>44441</v>
      </c>
      <c r="F27" s="46" t="s">
        <v>25</v>
      </c>
      <c r="G27" s="37" t="s">
        <v>14</v>
      </c>
      <c r="H27" s="47"/>
      <c r="I27" s="41">
        <v>21390.27</v>
      </c>
      <c r="J27" s="36">
        <f>+J26+H27-I27</f>
        <v>19940100.34</v>
      </c>
      <c r="K27" s="9"/>
      <c r="L27" s="9"/>
      <c r="M27" s="9"/>
      <c r="N27" s="9"/>
    </row>
    <row r="28" spans="1:14" s="3" customFormat="1" ht="17.25" customHeight="1" x14ac:dyDescent="0.25">
      <c r="A28" s="9"/>
      <c r="B28" s="9"/>
      <c r="C28" s="9"/>
      <c r="D28" s="8"/>
      <c r="E28" s="44">
        <v>44442</v>
      </c>
      <c r="F28" s="46" t="s">
        <v>26</v>
      </c>
      <c r="G28" s="37" t="s">
        <v>14</v>
      </c>
      <c r="H28" s="47"/>
      <c r="I28" s="41">
        <v>492465.11</v>
      </c>
      <c r="J28" s="36">
        <f>+J27+H28-I28</f>
        <v>19447635.23</v>
      </c>
      <c r="K28" s="9"/>
      <c r="L28" s="9"/>
      <c r="M28" s="9"/>
      <c r="N28" s="9"/>
    </row>
    <row r="29" spans="1:14" s="3" customFormat="1" ht="17.25" customHeight="1" x14ac:dyDescent="0.25">
      <c r="A29" s="9"/>
      <c r="B29" s="9"/>
      <c r="C29" s="9"/>
      <c r="D29" s="8"/>
      <c r="E29" s="44">
        <v>44442</v>
      </c>
      <c r="F29" s="46" t="s">
        <v>27</v>
      </c>
      <c r="G29" s="37" t="s">
        <v>14</v>
      </c>
      <c r="H29" s="47"/>
      <c r="I29" s="41">
        <v>147030.93</v>
      </c>
      <c r="J29" s="36">
        <f>SUM(J28+H29-I29)</f>
        <v>19300604.300000001</v>
      </c>
      <c r="K29" s="9"/>
      <c r="L29" s="9"/>
      <c r="M29" s="9"/>
      <c r="N29" s="9"/>
    </row>
    <row r="30" spans="1:14" s="3" customFormat="1" ht="17.25" customHeight="1" x14ac:dyDescent="0.25">
      <c r="A30" s="9"/>
      <c r="B30" s="9"/>
      <c r="C30" s="9"/>
      <c r="D30" s="8"/>
      <c r="E30" s="44">
        <v>44442</v>
      </c>
      <c r="F30" s="46" t="s">
        <v>28</v>
      </c>
      <c r="G30" s="37" t="s">
        <v>14</v>
      </c>
      <c r="H30" s="47"/>
      <c r="I30" s="41">
        <v>13313.04</v>
      </c>
      <c r="J30" s="36">
        <f t="shared" ref="J30:J31" si="0">+J29+H30-I30</f>
        <v>19287291.260000002</v>
      </c>
      <c r="K30" s="9"/>
      <c r="L30" s="9"/>
      <c r="M30" s="9"/>
      <c r="N30" s="9"/>
    </row>
    <row r="31" spans="1:14" s="3" customFormat="1" ht="17.25" customHeight="1" x14ac:dyDescent="0.25">
      <c r="A31" s="9"/>
      <c r="B31" s="9"/>
      <c r="C31" s="9"/>
      <c r="D31" s="8"/>
      <c r="E31" s="44">
        <v>44442</v>
      </c>
      <c r="F31" s="46" t="s">
        <v>37</v>
      </c>
      <c r="G31" s="37" t="s">
        <v>38</v>
      </c>
      <c r="H31" s="47">
        <v>47000</v>
      </c>
      <c r="I31" s="41"/>
      <c r="J31" s="36">
        <f t="shared" si="0"/>
        <v>19334291.260000002</v>
      </c>
      <c r="K31" s="9"/>
      <c r="L31" s="9"/>
      <c r="M31" s="9"/>
      <c r="N31" s="9"/>
    </row>
    <row r="32" spans="1:14" s="3" customFormat="1" ht="17.25" customHeight="1" x14ac:dyDescent="0.25">
      <c r="A32" s="9"/>
      <c r="B32" s="9"/>
      <c r="C32" s="9"/>
      <c r="D32" s="8"/>
      <c r="E32" s="44">
        <v>44445</v>
      </c>
      <c r="F32" s="46" t="s">
        <v>39</v>
      </c>
      <c r="G32" s="37" t="s">
        <v>38</v>
      </c>
      <c r="H32" s="47">
        <v>23910.2</v>
      </c>
      <c r="I32" s="41"/>
      <c r="J32" s="36">
        <f t="shared" ref="J32" si="1">SUM(J31+H32-I32)</f>
        <v>19358201.460000001</v>
      </c>
      <c r="K32" s="9"/>
      <c r="L32" s="9"/>
      <c r="M32" s="9"/>
      <c r="N32" s="9"/>
    </row>
    <row r="33" spans="1:14" s="3" customFormat="1" ht="17.25" customHeight="1" x14ac:dyDescent="0.25">
      <c r="A33" s="9"/>
      <c r="B33" s="9"/>
      <c r="C33" s="9"/>
      <c r="D33" s="8"/>
      <c r="E33" s="44">
        <v>44446</v>
      </c>
      <c r="F33" s="46" t="s">
        <v>40</v>
      </c>
      <c r="G33" s="37" t="s">
        <v>38</v>
      </c>
      <c r="H33" s="47">
        <v>4500000</v>
      </c>
      <c r="I33" s="41"/>
      <c r="J33" s="36">
        <f t="shared" ref="J33:J34" si="2">+J32+H33-I33</f>
        <v>23858201.460000001</v>
      </c>
      <c r="K33" s="9"/>
      <c r="L33" s="9"/>
      <c r="M33" s="9"/>
      <c r="N33" s="9"/>
    </row>
    <row r="34" spans="1:14" s="3" customFormat="1" ht="17.25" customHeight="1" x14ac:dyDescent="0.25">
      <c r="A34" s="9"/>
      <c r="B34" s="9"/>
      <c r="C34" s="9"/>
      <c r="D34" s="8"/>
      <c r="E34" s="44">
        <v>44446</v>
      </c>
      <c r="F34" s="46" t="s">
        <v>29</v>
      </c>
      <c r="G34" s="37" t="s">
        <v>14</v>
      </c>
      <c r="H34" s="47"/>
      <c r="I34" s="41">
        <v>4500000</v>
      </c>
      <c r="J34" s="36">
        <f t="shared" si="2"/>
        <v>19358201.460000001</v>
      </c>
      <c r="K34" s="9"/>
      <c r="L34" s="9"/>
      <c r="M34" s="9"/>
      <c r="N34" s="9"/>
    </row>
    <row r="35" spans="1:14" s="3" customFormat="1" ht="17.25" customHeight="1" x14ac:dyDescent="0.25">
      <c r="A35" s="9"/>
      <c r="B35" s="9"/>
      <c r="C35" s="9"/>
      <c r="D35" s="8"/>
      <c r="E35" s="44">
        <v>44446</v>
      </c>
      <c r="F35" s="46" t="s">
        <v>41</v>
      </c>
      <c r="G35" s="37" t="s">
        <v>38</v>
      </c>
      <c r="H35" s="47">
        <v>23985.38</v>
      </c>
      <c r="I35" s="41"/>
      <c r="J35" s="36">
        <f t="shared" ref="J35" si="3">SUM(J34+H35-I35)</f>
        <v>19382186.84</v>
      </c>
      <c r="K35" s="9"/>
      <c r="L35" s="9"/>
      <c r="M35" s="9"/>
      <c r="N35" s="9"/>
    </row>
    <row r="36" spans="1:14" s="3" customFormat="1" ht="17.25" customHeight="1" x14ac:dyDescent="0.25">
      <c r="A36" s="9"/>
      <c r="B36" s="9"/>
      <c r="C36" s="9"/>
      <c r="D36" s="8"/>
      <c r="E36" s="44">
        <v>44446</v>
      </c>
      <c r="F36" s="46" t="s">
        <v>42</v>
      </c>
      <c r="G36" s="37" t="s">
        <v>38</v>
      </c>
      <c r="H36" s="47">
        <v>14051.61</v>
      </c>
      <c r="I36" s="41"/>
      <c r="J36" s="36">
        <f t="shared" ref="J36:J37" si="4">+J35+H36-I36</f>
        <v>19396238.449999999</v>
      </c>
      <c r="K36" s="9"/>
      <c r="L36" s="9"/>
      <c r="M36" s="9"/>
      <c r="N36" s="9"/>
    </row>
    <row r="37" spans="1:14" s="3" customFormat="1" ht="17.25" customHeight="1" x14ac:dyDescent="0.25">
      <c r="A37" s="9"/>
      <c r="B37" s="9"/>
      <c r="C37" s="9"/>
      <c r="D37" s="8"/>
      <c r="E37" s="44">
        <v>44446</v>
      </c>
      <c r="F37" s="46" t="s">
        <v>43</v>
      </c>
      <c r="G37" s="37" t="s">
        <v>38</v>
      </c>
      <c r="H37" s="47">
        <v>10000</v>
      </c>
      <c r="I37" s="41"/>
      <c r="J37" s="36">
        <f t="shared" si="4"/>
        <v>19406238.449999999</v>
      </c>
      <c r="K37" s="9"/>
      <c r="L37" s="9"/>
      <c r="M37" s="9"/>
      <c r="N37" s="9"/>
    </row>
    <row r="38" spans="1:14" s="3" customFormat="1" ht="17.25" customHeight="1" x14ac:dyDescent="0.25">
      <c r="A38" s="9"/>
      <c r="B38" s="9"/>
      <c r="C38" s="9"/>
      <c r="D38" s="8"/>
      <c r="E38" s="44">
        <v>44446</v>
      </c>
      <c r="F38" s="46" t="s">
        <v>44</v>
      </c>
      <c r="G38" s="37" t="s">
        <v>38</v>
      </c>
      <c r="H38" s="47">
        <v>6000</v>
      </c>
      <c r="I38" s="41"/>
      <c r="J38" s="36">
        <f t="shared" ref="J38" si="5">SUM(J37+H38-I38)</f>
        <v>19412238.449999999</v>
      </c>
      <c r="K38" s="9"/>
      <c r="L38" s="9"/>
      <c r="M38" s="9"/>
      <c r="N38" s="9"/>
    </row>
    <row r="39" spans="1:14" s="3" customFormat="1" ht="17.25" customHeight="1" x14ac:dyDescent="0.25">
      <c r="A39" s="9"/>
      <c r="B39" s="9"/>
      <c r="C39" s="9"/>
      <c r="D39" s="8"/>
      <c r="E39" s="44">
        <v>44446</v>
      </c>
      <c r="F39" s="46" t="s">
        <v>45</v>
      </c>
      <c r="G39" s="37" t="s">
        <v>38</v>
      </c>
      <c r="H39" s="47">
        <v>9000</v>
      </c>
      <c r="I39" s="41"/>
      <c r="J39" s="36">
        <f t="shared" ref="J39:J40" si="6">+J38+H39-I39</f>
        <v>19421238.449999999</v>
      </c>
      <c r="K39" s="9"/>
      <c r="L39" s="9"/>
      <c r="M39" s="9"/>
      <c r="N39" s="9"/>
    </row>
    <row r="40" spans="1:14" s="3" customFormat="1" ht="17.25" customHeight="1" x14ac:dyDescent="0.25">
      <c r="A40" s="9"/>
      <c r="B40" s="9"/>
      <c r="C40" s="9"/>
      <c r="D40" s="8"/>
      <c r="E40" s="44">
        <v>44446</v>
      </c>
      <c r="F40" s="46" t="s">
        <v>46</v>
      </c>
      <c r="G40" s="37" t="s">
        <v>38</v>
      </c>
      <c r="H40" s="47">
        <v>7500</v>
      </c>
      <c r="I40" s="41"/>
      <c r="J40" s="36">
        <f t="shared" si="6"/>
        <v>19428738.449999999</v>
      </c>
      <c r="K40" s="9"/>
      <c r="L40" s="9"/>
      <c r="M40" s="9"/>
      <c r="N40" s="9"/>
    </row>
    <row r="41" spans="1:14" s="3" customFormat="1" ht="17.25" customHeight="1" x14ac:dyDescent="0.25">
      <c r="A41" s="9"/>
      <c r="B41" s="9"/>
      <c r="C41" s="9"/>
      <c r="D41" s="8"/>
      <c r="E41" s="44">
        <v>44448</v>
      </c>
      <c r="F41" s="46" t="s">
        <v>30</v>
      </c>
      <c r="G41" s="37" t="s">
        <v>14</v>
      </c>
      <c r="H41" s="47"/>
      <c r="I41" s="41">
        <v>341006.6</v>
      </c>
      <c r="J41" s="36">
        <f t="shared" ref="J41" si="7">SUM(J40+H41-I41)</f>
        <v>19087731.849999998</v>
      </c>
      <c r="K41" s="9"/>
      <c r="L41" s="9"/>
      <c r="M41" s="9"/>
      <c r="N41" s="9"/>
    </row>
    <row r="42" spans="1:14" s="3" customFormat="1" ht="18" customHeight="1" x14ac:dyDescent="0.25">
      <c r="A42" s="9"/>
      <c r="B42" s="9"/>
      <c r="C42" s="9"/>
      <c r="D42" s="8"/>
      <c r="E42" s="44">
        <v>44449</v>
      </c>
      <c r="F42" s="46" t="s">
        <v>31</v>
      </c>
      <c r="G42" s="37" t="s">
        <v>14</v>
      </c>
      <c r="H42" s="47"/>
      <c r="I42" s="41">
        <v>47936.63</v>
      </c>
      <c r="J42" s="36">
        <f t="shared" ref="J42:J43" si="8">+J41+H42-I42</f>
        <v>19039795.219999999</v>
      </c>
      <c r="K42" s="9"/>
      <c r="L42" s="9"/>
      <c r="M42" s="9"/>
      <c r="N42" s="9"/>
    </row>
    <row r="43" spans="1:14" s="3" customFormat="1" ht="18" customHeight="1" x14ac:dyDescent="0.25">
      <c r="A43" s="9"/>
      <c r="B43" s="9"/>
      <c r="C43" s="9"/>
      <c r="D43" s="8"/>
      <c r="E43" s="44">
        <v>44449</v>
      </c>
      <c r="F43" s="46" t="s">
        <v>47</v>
      </c>
      <c r="G43" s="37" t="s">
        <v>48</v>
      </c>
      <c r="H43" s="47">
        <v>1000</v>
      </c>
      <c r="I43" s="41"/>
      <c r="J43" s="36">
        <f t="shared" si="8"/>
        <v>19040795.219999999</v>
      </c>
      <c r="K43" s="9"/>
      <c r="L43" s="9"/>
      <c r="M43" s="9"/>
      <c r="N43" s="9"/>
    </row>
    <row r="44" spans="1:14" s="3" customFormat="1" ht="21" customHeight="1" x14ac:dyDescent="0.25">
      <c r="A44" s="9"/>
      <c r="B44" s="9"/>
      <c r="C44" s="9"/>
      <c r="D44" s="8"/>
      <c r="E44" s="44">
        <v>44453</v>
      </c>
      <c r="F44" s="46" t="s">
        <v>32</v>
      </c>
      <c r="G44" s="37" t="s">
        <v>14</v>
      </c>
      <c r="H44" s="47"/>
      <c r="I44" s="41">
        <v>847500</v>
      </c>
      <c r="J44" s="36">
        <f t="shared" ref="J44" si="9">SUM(J43+H44-I44)</f>
        <v>18193295.219999999</v>
      </c>
      <c r="K44" s="9"/>
      <c r="L44" s="9"/>
      <c r="M44" s="9"/>
      <c r="N44" s="9"/>
    </row>
    <row r="45" spans="1:14" s="3" customFormat="1" ht="21" customHeight="1" x14ac:dyDescent="0.25">
      <c r="A45" s="9"/>
      <c r="B45" s="9"/>
      <c r="C45" s="9"/>
      <c r="D45" s="8"/>
      <c r="E45" s="44">
        <v>44453</v>
      </c>
      <c r="F45" s="46" t="s">
        <v>33</v>
      </c>
      <c r="G45" s="37" t="s">
        <v>14</v>
      </c>
      <c r="H45" s="47"/>
      <c r="I45" s="41">
        <v>291822.5</v>
      </c>
      <c r="J45" s="36">
        <f t="shared" ref="J45:J57" si="10">+J44+H45-I45</f>
        <v>17901472.719999999</v>
      </c>
      <c r="K45" s="9"/>
      <c r="L45" s="9"/>
      <c r="M45" s="9"/>
      <c r="N45" s="9"/>
    </row>
    <row r="46" spans="1:14" s="11" customFormat="1" ht="19.5" customHeight="1" x14ac:dyDescent="0.25">
      <c r="D46" s="8"/>
      <c r="E46" s="44">
        <v>44456</v>
      </c>
      <c r="F46" s="46" t="s">
        <v>49</v>
      </c>
      <c r="G46" s="37" t="s">
        <v>48</v>
      </c>
      <c r="H46" s="47">
        <v>500</v>
      </c>
      <c r="I46" s="41"/>
      <c r="J46" s="36">
        <f t="shared" si="10"/>
        <v>17901972.719999999</v>
      </c>
    </row>
    <row r="47" spans="1:14" s="11" customFormat="1" ht="19.5" customHeight="1" x14ac:dyDescent="0.25">
      <c r="D47" s="8"/>
      <c r="E47" s="44">
        <v>44459</v>
      </c>
      <c r="F47" s="46" t="s">
        <v>50</v>
      </c>
      <c r="G47" s="37" t="s">
        <v>38</v>
      </c>
      <c r="H47" s="47">
        <v>21291.14</v>
      </c>
      <c r="I47" s="41"/>
      <c r="J47" s="36">
        <f t="shared" ref="J47:J56" si="11">SUM(J46+H47-I47)</f>
        <v>17923263.859999999</v>
      </c>
    </row>
    <row r="48" spans="1:14" s="11" customFormat="1" ht="19.5" customHeight="1" x14ac:dyDescent="0.25">
      <c r="D48" s="8"/>
      <c r="E48" s="44">
        <v>44459</v>
      </c>
      <c r="F48" s="46" t="s">
        <v>51</v>
      </c>
      <c r="G48" s="37" t="s">
        <v>38</v>
      </c>
      <c r="H48" s="47">
        <v>427503</v>
      </c>
      <c r="I48" s="41"/>
      <c r="J48" s="36">
        <f t="shared" si="10"/>
        <v>18350766.859999999</v>
      </c>
    </row>
    <row r="49" spans="4:96" s="11" customFormat="1" ht="19.5" customHeight="1" x14ac:dyDescent="0.25">
      <c r="D49" s="8"/>
      <c r="E49" s="44">
        <v>44460</v>
      </c>
      <c r="F49" s="46" t="s">
        <v>34</v>
      </c>
      <c r="G49" s="37" t="s">
        <v>14</v>
      </c>
      <c r="H49" s="47"/>
      <c r="I49" s="41">
        <v>119436</v>
      </c>
      <c r="J49" s="36">
        <f t="shared" si="10"/>
        <v>18231330.859999999</v>
      </c>
    </row>
    <row r="50" spans="4:96" s="11" customFormat="1" ht="19.5" customHeight="1" x14ac:dyDescent="0.25">
      <c r="D50" s="8"/>
      <c r="E50" s="44">
        <v>44461</v>
      </c>
      <c r="F50" s="46" t="s">
        <v>52</v>
      </c>
      <c r="G50" s="37" t="s">
        <v>38</v>
      </c>
      <c r="H50" s="47">
        <v>80500</v>
      </c>
      <c r="I50" s="41"/>
      <c r="J50" s="36">
        <f t="shared" si="11"/>
        <v>18311830.859999999</v>
      </c>
    </row>
    <row r="51" spans="4:96" s="11" customFormat="1" ht="19.5" customHeight="1" x14ac:dyDescent="0.25">
      <c r="D51" s="8"/>
      <c r="E51" s="44">
        <v>44462</v>
      </c>
      <c r="F51" s="46"/>
      <c r="G51" s="37" t="s">
        <v>56</v>
      </c>
      <c r="H51" s="47"/>
      <c r="I51" s="41">
        <v>1150181.58</v>
      </c>
      <c r="J51" s="36">
        <f t="shared" si="10"/>
        <v>17161649.280000001</v>
      </c>
    </row>
    <row r="52" spans="4:96" s="11" customFormat="1" ht="19.5" customHeight="1" x14ac:dyDescent="0.25">
      <c r="D52" s="8"/>
      <c r="E52" s="44">
        <v>44466</v>
      </c>
      <c r="F52" s="46" t="s">
        <v>35</v>
      </c>
      <c r="G52" s="37" t="s">
        <v>14</v>
      </c>
      <c r="H52" s="47"/>
      <c r="I52" s="41">
        <v>9684</v>
      </c>
      <c r="J52" s="36">
        <f t="shared" si="10"/>
        <v>17151965.280000001</v>
      </c>
    </row>
    <row r="53" spans="4:96" s="11" customFormat="1" ht="19.5" customHeight="1" x14ac:dyDescent="0.25">
      <c r="D53" s="8"/>
      <c r="E53" s="44">
        <v>44467</v>
      </c>
      <c r="F53" s="46" t="s">
        <v>53</v>
      </c>
      <c r="G53" s="37" t="s">
        <v>38</v>
      </c>
      <c r="H53" s="47">
        <v>1150181.58</v>
      </c>
      <c r="I53" s="41"/>
      <c r="J53" s="36">
        <f t="shared" si="11"/>
        <v>18302146.859999999</v>
      </c>
    </row>
    <row r="54" spans="4:96" s="11" customFormat="1" ht="19.5" customHeight="1" x14ac:dyDescent="0.25">
      <c r="D54" s="8"/>
      <c r="E54" s="44">
        <v>44469</v>
      </c>
      <c r="F54" s="46" t="s">
        <v>36</v>
      </c>
      <c r="G54" s="37" t="s">
        <v>14</v>
      </c>
      <c r="H54" s="47"/>
      <c r="I54" s="41">
        <v>7661.02</v>
      </c>
      <c r="J54" s="36">
        <f t="shared" si="10"/>
        <v>18294485.84</v>
      </c>
    </row>
    <row r="55" spans="4:96" s="11" customFormat="1" ht="19.5" customHeight="1" x14ac:dyDescent="0.25">
      <c r="D55" s="8"/>
      <c r="E55" s="44">
        <v>44469</v>
      </c>
      <c r="F55" s="46"/>
      <c r="G55" s="37" t="s">
        <v>55</v>
      </c>
      <c r="H55" s="47">
        <v>0.98</v>
      </c>
      <c r="I55" s="41"/>
      <c r="J55" s="36">
        <f t="shared" si="10"/>
        <v>18294486.82</v>
      </c>
    </row>
    <row r="56" spans="4:96" s="11" customFormat="1" ht="18" customHeight="1" x14ac:dyDescent="0.25">
      <c r="D56" s="8"/>
      <c r="E56" s="44"/>
      <c r="F56" s="40"/>
      <c r="G56" s="37" t="s">
        <v>21</v>
      </c>
      <c r="H56" s="38"/>
      <c r="I56" s="41">
        <v>20349.63</v>
      </c>
      <c r="J56" s="36">
        <f t="shared" si="11"/>
        <v>18274137.190000001</v>
      </c>
    </row>
    <row r="57" spans="4:96" s="11" customFormat="1" ht="18" customHeight="1" x14ac:dyDescent="0.25">
      <c r="D57" s="8"/>
      <c r="E57" s="44"/>
      <c r="F57" s="40" t="s">
        <v>54</v>
      </c>
      <c r="G57" s="37" t="s">
        <v>20</v>
      </c>
      <c r="H57" s="38"/>
      <c r="I57" s="41">
        <v>175</v>
      </c>
      <c r="J57" s="36">
        <f t="shared" si="10"/>
        <v>18273962.190000001</v>
      </c>
    </row>
    <row r="58" spans="4:96" s="9" customFormat="1" ht="16.5" customHeight="1" x14ac:dyDescent="0.25">
      <c r="D58" s="8"/>
      <c r="E58" s="53"/>
      <c r="F58" s="54"/>
      <c r="G58" s="37" t="s">
        <v>19</v>
      </c>
      <c r="H58" s="48">
        <f>SUM(H26:H57)</f>
        <v>6322423.8900000006</v>
      </c>
      <c r="I58" s="48">
        <f>SUM(I26:I57)</f>
        <v>8296190.7899999991</v>
      </c>
      <c r="J58" s="39">
        <f>SUM(J57)</f>
        <v>18273962.190000001</v>
      </c>
    </row>
    <row r="59" spans="4:96" s="9" customFormat="1" ht="16.5" customHeight="1" x14ac:dyDescent="0.25">
      <c r="D59" s="23"/>
      <c r="E59" s="24"/>
      <c r="F59" s="25"/>
      <c r="G59" s="25"/>
      <c r="H59" s="26"/>
      <c r="I59" s="27"/>
      <c r="J59" s="28"/>
    </row>
    <row r="60" spans="4:96" s="9" customFormat="1" ht="16.5" customHeight="1" x14ac:dyDescent="0.25">
      <c r="D60" s="23"/>
      <c r="E60" s="24"/>
      <c r="F60" s="25"/>
      <c r="G60" s="25"/>
      <c r="H60" s="26"/>
      <c r="I60" s="27"/>
      <c r="J60" s="28"/>
    </row>
    <row r="61" spans="4:96" s="9" customFormat="1" ht="16.5" customHeight="1" x14ac:dyDescent="0.25">
      <c r="D61" s="23"/>
      <c r="E61" s="24"/>
      <c r="F61" s="25"/>
      <c r="G61" s="25"/>
      <c r="H61" s="26"/>
      <c r="I61" s="27"/>
      <c r="J61" s="28"/>
    </row>
    <row r="62" spans="4:96" s="9" customFormat="1" ht="16.5" customHeight="1" x14ac:dyDescent="0.25">
      <c r="D62" s="23"/>
      <c r="E62" s="24"/>
      <c r="F62" s="25"/>
      <c r="G62" s="25"/>
      <c r="H62" s="26"/>
      <c r="I62" s="27"/>
      <c r="J62" s="28"/>
    </row>
    <row r="63" spans="4:96" s="9" customFormat="1" ht="16.5" customHeight="1" x14ac:dyDescent="0.25">
      <c r="D63" s="23"/>
      <c r="F63" s="25"/>
      <c r="G63" s="25"/>
      <c r="H63" s="26"/>
      <c r="I63" s="27"/>
      <c r="J63" s="28"/>
    </row>
    <row r="64" spans="4:96" ht="24" customHeight="1" x14ac:dyDescent="0.2">
      <c r="D64" s="5"/>
      <c r="E64" s="21"/>
      <c r="F64" s="21"/>
      <c r="G64" s="5"/>
      <c r="H64" s="10"/>
      <c r="I64" s="10"/>
      <c r="J64" s="35"/>
      <c r="K64" s="15"/>
      <c r="L64" s="15"/>
      <c r="M64" s="15"/>
      <c r="N64" s="15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</row>
    <row r="65" spans="4:12" ht="24" customHeight="1" x14ac:dyDescent="0.2">
      <c r="E65" s="5"/>
      <c r="F65" s="6"/>
      <c r="G65" s="6"/>
      <c r="I65" s="4"/>
      <c r="J65" s="4"/>
    </row>
    <row r="66" spans="4:12" ht="24" customHeight="1" x14ac:dyDescent="0.2">
      <c r="E66" s="29"/>
      <c r="F66" s="30" t="s">
        <v>22</v>
      </c>
      <c r="G66" s="31"/>
      <c r="H66" s="32" t="s">
        <v>18</v>
      </c>
      <c r="I66" s="33"/>
      <c r="J66" s="13"/>
    </row>
    <row r="67" spans="4:12" ht="14.25" customHeight="1" x14ac:dyDescent="0.2">
      <c r="E67" s="34"/>
      <c r="F67" s="31" t="s">
        <v>15</v>
      </c>
      <c r="G67" s="31"/>
      <c r="H67" s="49" t="s">
        <v>17</v>
      </c>
      <c r="I67" s="49"/>
      <c r="J67" s="49"/>
      <c r="K67" s="33"/>
      <c r="L67" s="33"/>
    </row>
    <row r="68" spans="4:12" ht="19.5" customHeight="1" x14ac:dyDescent="0.2">
      <c r="E68" s="34"/>
      <c r="F68" s="31" t="s">
        <v>16</v>
      </c>
      <c r="G68" s="31"/>
      <c r="H68" s="49" t="s">
        <v>11</v>
      </c>
      <c r="I68" s="49"/>
      <c r="J68" s="49"/>
      <c r="K68" s="33"/>
      <c r="L68" s="33"/>
    </row>
    <row r="69" spans="4:12" ht="24" customHeight="1" x14ac:dyDescent="0.2">
      <c r="D69" s="7"/>
      <c r="E69" s="6"/>
      <c r="F69" s="6"/>
      <c r="G69" s="3"/>
      <c r="H69" s="4"/>
      <c r="I69" s="4"/>
      <c r="J69" s="4"/>
    </row>
    <row r="70" spans="4:12" ht="24" customHeight="1" x14ac:dyDescent="0.2">
      <c r="D70" s="57"/>
      <c r="E70" s="57"/>
      <c r="F70" s="57"/>
      <c r="G70" s="57"/>
      <c r="H70" s="57"/>
      <c r="I70" s="57"/>
      <c r="J70" s="4"/>
    </row>
    <row r="71" spans="4:12" ht="24" customHeight="1" x14ac:dyDescent="0.2">
      <c r="D71" s="57"/>
      <c r="E71" s="57"/>
      <c r="F71" s="57"/>
      <c r="G71" s="57"/>
      <c r="H71" s="57"/>
      <c r="I71" s="57"/>
      <c r="J71" s="4"/>
    </row>
    <row r="72" spans="4:12" ht="24" customHeight="1" x14ac:dyDescent="0.2">
      <c r="D72" s="7"/>
      <c r="E72" s="6"/>
      <c r="F72" s="6"/>
      <c r="G72" s="3"/>
      <c r="H72" s="4"/>
      <c r="I72" s="4"/>
      <c r="J72" s="4"/>
    </row>
    <row r="73" spans="4:12" ht="24" customHeight="1" x14ac:dyDescent="0.2">
      <c r="D73" s="7"/>
      <c r="E73" s="6"/>
      <c r="F73" s="6"/>
      <c r="G73" s="3"/>
      <c r="H73" s="4"/>
      <c r="I73" s="4"/>
      <c r="J73" s="4"/>
    </row>
    <row r="74" spans="4:12" ht="24" customHeight="1" x14ac:dyDescent="0.2">
      <c r="D74" s="5"/>
      <c r="E74" s="6"/>
      <c r="F74" s="6"/>
      <c r="G74" s="3"/>
      <c r="H74" s="4"/>
      <c r="I74" s="4"/>
      <c r="J74" s="4"/>
    </row>
    <row r="75" spans="4:12" ht="24" customHeight="1" x14ac:dyDescent="0.2">
      <c r="D75" s="52"/>
      <c r="E75" s="52"/>
      <c r="F75" s="52"/>
      <c r="G75" s="52"/>
      <c r="H75" s="52"/>
      <c r="I75" s="52"/>
      <c r="J75" s="52"/>
    </row>
    <row r="76" spans="4:12" ht="24" customHeight="1" x14ac:dyDescent="0.2">
      <c r="D76" s="51"/>
      <c r="E76" s="51"/>
      <c r="F76" s="51"/>
      <c r="G76" s="51"/>
      <c r="H76" s="51"/>
      <c r="I76" s="51"/>
      <c r="J76" s="51"/>
    </row>
    <row r="77" spans="4:12" ht="24" customHeight="1" x14ac:dyDescent="0.2">
      <c r="D77" s="50"/>
      <c r="E77" s="50"/>
      <c r="F77" s="50"/>
      <c r="G77" s="50"/>
      <c r="H77" s="50"/>
      <c r="I77" s="50"/>
      <c r="J77" s="50"/>
    </row>
    <row r="78" spans="4:12" ht="24" customHeight="1" x14ac:dyDescent="0.2">
      <c r="D78" s="50"/>
      <c r="E78" s="50"/>
      <c r="F78" s="50"/>
      <c r="G78" s="50"/>
      <c r="H78" s="50"/>
      <c r="I78" s="50"/>
      <c r="J78" s="50"/>
    </row>
    <row r="79" spans="4:12" ht="24" customHeight="1" x14ac:dyDescent="0.2">
      <c r="D79" s="50"/>
      <c r="E79" s="50"/>
      <c r="F79" s="50"/>
      <c r="G79" s="50"/>
      <c r="H79" s="50"/>
      <c r="I79" s="50"/>
      <c r="J79" s="50"/>
    </row>
    <row r="80" spans="4:12" ht="20.25" x14ac:dyDescent="0.2">
      <c r="D80" s="50"/>
      <c r="E80" s="50"/>
      <c r="F80" s="50"/>
      <c r="G80" s="50"/>
      <c r="H80" s="50"/>
      <c r="I80" s="50"/>
      <c r="J80" s="50"/>
    </row>
    <row r="95" spans="4:4" ht="13.5" thickBot="1" x14ac:dyDescent="0.25"/>
    <row r="96" spans="4:4" ht="15" x14ac:dyDescent="0.2">
      <c r="D96" s="2"/>
    </row>
  </sheetData>
  <mergeCells count="22">
    <mergeCell ref="E58:F58"/>
    <mergeCell ref="C15:K15"/>
    <mergeCell ref="C16:K16"/>
    <mergeCell ref="D70:I70"/>
    <mergeCell ref="D79:J79"/>
    <mergeCell ref="D71:I71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7:J67"/>
    <mergeCell ref="H68:J68"/>
    <mergeCell ref="D80:J80"/>
    <mergeCell ref="D76:J76"/>
    <mergeCell ref="D78:J78"/>
    <mergeCell ref="D77:J77"/>
    <mergeCell ref="D75:J75"/>
  </mergeCells>
  <phoneticPr fontId="2" type="noConversion"/>
  <printOptions horizontalCentered="1"/>
  <pageMargins left="0.39370078740157483" right="0.15748031496062992" top="0.81059055118110246" bottom="0.19685039370078741" header="0" footer="0"/>
  <pageSetup paperSize="9" scale="3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2021-10-07T20:25:48Z</cp:lastPrinted>
  <dcterms:created xsi:type="dcterms:W3CDTF">2006-07-11T17:39:34Z</dcterms:created>
  <dcterms:modified xsi:type="dcterms:W3CDTF">2021-10-07T20:26:37Z</dcterms:modified>
</cp:coreProperties>
</file>