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ist.contabilidad\Desktop\"/>
    </mc:Choice>
  </mc:AlternateContent>
  <bookViews>
    <workbookView xWindow="0" yWindow="0" windowWidth="17925" windowHeight="9645" activeTab="1"/>
  </bookViews>
  <sheets>
    <sheet name="P2 Presupuesto Aprobado-Ejec " sheetId="2" r:id="rId1"/>
    <sheet name="P3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2" l="1"/>
  <c r="C28" i="2"/>
  <c r="C18" i="2"/>
  <c r="K78" i="2"/>
  <c r="K79" i="2"/>
  <c r="K80" i="2"/>
  <c r="K81" i="2"/>
  <c r="K82" i="2"/>
  <c r="K83" i="2"/>
  <c r="K84" i="2"/>
  <c r="K77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12" i="2"/>
  <c r="K11" i="2"/>
  <c r="I77" i="4"/>
  <c r="I78" i="4"/>
  <c r="I79" i="4"/>
  <c r="I80" i="4"/>
  <c r="I81" i="4"/>
  <c r="I82" i="4"/>
  <c r="I83" i="4"/>
  <c r="I76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12" i="4"/>
  <c r="I13" i="4"/>
  <c r="I11" i="4"/>
  <c r="I10" i="4"/>
  <c r="C12" i="2" l="1"/>
  <c r="C11" i="2" l="1"/>
  <c r="C85" i="2"/>
  <c r="H84" i="4" l="1"/>
  <c r="G84" i="4"/>
  <c r="F84" i="4"/>
  <c r="E84" i="4"/>
  <c r="D84" i="4"/>
  <c r="C84" i="4"/>
  <c r="B84" i="4"/>
  <c r="E85" i="2"/>
  <c r="F85" i="2"/>
  <c r="G85" i="2"/>
  <c r="H85" i="2"/>
  <c r="I85" i="2"/>
  <c r="J85" i="2"/>
  <c r="D85" i="2"/>
  <c r="K85" i="2" l="1"/>
  <c r="I84" i="4"/>
</calcChain>
</file>

<file path=xl/sharedStrings.xml><?xml version="1.0" encoding="utf-8"?>
<sst xmlns="http://schemas.openxmlformats.org/spreadsheetml/2006/main" count="198" uniqueCount="101">
  <si>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</si>
  <si>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</si>
  <si>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</si>
  <si>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</si>
  <si>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</si>
  <si>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</si>
  <si>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</si>
  <si>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</si>
  <si>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</si>
  <si>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</si>
  <si>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</si>
  <si>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</si>
  <si>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</si>
  <si>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</si>
  <si>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</si>
  <si>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</si>
  <si>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</si>
  <si>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</si>
  <si>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</si>
  <si>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</si>
  <si>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</si>
  <si>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</si>
  <si>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</si>
  <si>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</si>
  <si>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</si>
  <si>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</si>
  <si>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</si>
  <si>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</si>
  <si>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</si>
  <si>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</si>
  <si>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</si>
  <si>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</si>
  <si>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</si>
  <si>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</si>
  <si>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</si>
  <si>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</si>
  <si>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</si>
  <si>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</si>
  <si>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</si>
  <si>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</si>
  <si>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</si>
  <si>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</si>
  <si>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</si>
  <si>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</si>
  <si>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</si>
  <si>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</si>
  <si>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</si>
  <si>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</si>
  <si>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</si>
  <si>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</si>
  <si>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</si>
  <si>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</si>
  <si>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</si>
  <si>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</si>
  <si>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</si>
  <si>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</si>
  <si>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</si>
  <si>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</si>
  <si>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</si>
  <si>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</si>
  <si>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</si>
  <si>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</si>
  <si>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</si>
  <si>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</si>
  <si>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</si>
  <si>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</si>
  <si>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</si>
  <si>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</si>
  <si>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</si>
  <si>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</si>
  <si>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</si>
  <si>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</si>
  <si>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</si>
  <si>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</si>
  <si>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</si>
  <si>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</si>
  <si>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</si>
  <si>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</si>
  <si>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</si>
  <si>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</si>
  <si>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</si>
  <si>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</si>
  <si>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</si>
  <si>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</si>
  <si>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</si>
  <si>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</si>
  <si>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</si>
  <si>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</si>
  <si>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</si>
  <si>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</si>
  <si>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Año 2021</t>
  </si>
  <si>
    <t>LIC. JOSE LUIS GUTIERREZ ALMONTE</t>
  </si>
  <si>
    <t>LIC. ALCIBIADES ROSARIO TOLENTINO</t>
  </si>
  <si>
    <t>LIC. FRANCISCO MEDINA CRISOSTOMO</t>
  </si>
  <si>
    <t xml:space="preserve">CUERPO ESPECIALIZADO EN SEGURIDAD AEROPORTUARIA Y DE LA AVIACION CIVIL </t>
  </si>
  <si>
    <t>Tte. Coronel Contador, FARD</t>
  </si>
  <si>
    <t>Coronel Contador, FARD</t>
  </si>
  <si>
    <t>Encargado del Departamento de Presupuesto del CESAC</t>
  </si>
  <si>
    <t>Subdirector de Contabilidad del CESAC</t>
  </si>
  <si>
    <t>Director Financiero del CESAC</t>
  </si>
  <si>
    <t>Tte.Coronel Contador, FARD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</si>
</sst>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0" fontId="2" fillId="2" borderId="3" xfId="0" applyFont="1" applyFill="1" applyBorder="1" applyAlignment="1">
      <alignment horizontal="left" vertical="center"/>
    </xf>
    <xf numFmtId="2" fontId="0" fillId="0" borderId="0" xfId="1" applyNumberFormat="1" applyFont="1" applyAlignment="1">
      <alignment vertical="center" wrapText="1"/>
    </xf>
    <xf numFmtId="2" fontId="3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2" fontId="3" fillId="0" borderId="1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/>
    <xf numFmtId="4" fontId="0" fillId="0" borderId="0" xfId="0" applyNumberFormat="1"/>
    <xf numFmtId="4" fontId="0" fillId="0" borderId="7" xfId="0" applyNumberFormat="1" applyBorder="1"/>
    <xf numFmtId="164" fontId="3" fillId="0" borderId="1" xfId="0" applyNumberFormat="1" applyFont="1" applyBorder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>
      <alignment horizontal="left" indent="1"/>
    </xf>
    <xf numFmtId="0" fontId="0" fillId="0" borderId="0" xfId="0" applyFont="1"/>
    <xf numFmtId="0" fontId="8" fillId="3" borderId="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164" fontId="9" fillId="0" borderId="1" xfId="1" applyFont="1" applyBorder="1" applyAlignment="1">
      <alignment horizontal="right" vertical="center" wrapText="1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164" fontId="9" fillId="0" borderId="0" xfId="1" applyFont="1" applyAlignment="1">
      <alignment horizontal="right" vertical="center" wrapText="1"/>
    </xf>
    <xf numFmtId="4" fontId="9" fillId="0" borderId="0" xfId="0" applyNumberFormat="1" applyFont="1"/>
    <xf numFmtId="0" fontId="6" fillId="0" borderId="0" xfId="0" applyFont="1" applyAlignment="1">
      <alignment horizontal="left" indent="2"/>
    </xf>
    <xf numFmtId="164" fontId="6" fillId="0" borderId="0" xfId="1" applyFont="1" applyAlignment="1">
      <alignment horizontal="right" vertical="center" wrapText="1"/>
    </xf>
    <xf numFmtId="4" fontId="6" fillId="0" borderId="0" xfId="0" applyNumberFormat="1" applyFont="1"/>
    <xf numFmtId="4" fontId="6" fillId="0" borderId="7" xfId="0" applyNumberFormat="1" applyFont="1" applyBorder="1"/>
    <xf numFmtId="2" fontId="6" fillId="0" borderId="0" xfId="1" applyNumberFormat="1" applyFont="1" applyAlignment="1">
      <alignment vertical="center" wrapText="1"/>
    </xf>
    <xf numFmtId="2" fontId="9" fillId="0" borderId="0" xfId="1" applyNumberFormat="1" applyFont="1" applyAlignment="1">
      <alignment vertical="center" wrapText="1"/>
    </xf>
    <xf numFmtId="0" fontId="6" fillId="0" borderId="0" xfId="0" applyFont="1"/>
    <xf numFmtId="164" fontId="6" fillId="0" borderId="0" xfId="1" applyFont="1" applyAlignment="1">
      <alignment vertical="center" wrapText="1"/>
    </xf>
    <xf numFmtId="2" fontId="9" fillId="0" borderId="1" xfId="0" applyNumberFormat="1" applyFont="1" applyBorder="1" applyAlignment="1">
      <alignment horizontal="right"/>
    </xf>
    <xf numFmtId="0" fontId="8" fillId="0" borderId="2" xfId="0" applyFont="1" applyFill="1" applyBorder="1" applyAlignment="1">
      <alignment vertical="center"/>
    </xf>
    <xf numFmtId="164" fontId="9" fillId="0" borderId="2" xfId="0" applyNumberFormat="1" applyFont="1" applyFill="1" applyBorder="1"/>
    <xf numFmtId="0" fontId="0" fillId="0" borderId="0" xfId="0" applyFill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/>
    <xf numFmtId="0" fontId="2" fillId="0" borderId="2" xfId="0" applyFont="1" applyFill="1" applyBorder="1" applyAlignment="1">
      <alignment vertical="center"/>
    </xf>
    <xf numFmtId="164" fontId="3" fillId="0" borderId="2" xfId="0" applyNumberFormat="1" applyFont="1" applyFill="1" applyBorder="1"/>
    <xf numFmtId="0" fontId="7" fillId="0" borderId="0" xfId="0" applyFont="1" applyBorder="1" applyAlignment="1">
      <alignment horizontal="center" vertical="top" wrapText="1" readingOrder="1"/>
    </xf>
    <xf numFmtId="0" fontId="8" fillId="3" borderId="1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2" borderId="3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9" fillId="0" borderId="1" xfId="1" applyFont="1" applyBorder="1"/>
    <xf numFmtId="164" fontId="9" fillId="0" borderId="0" xfId="1" applyFont="1"/>
    <xf numFmtId="164" fontId="6" fillId="0" borderId="0" xfId="1" applyFont="1"/>
    <xf numFmtId="164" fontId="9" fillId="0" borderId="2" xfId="1" applyFont="1" applyFill="1" applyBorder="1"/>
    <xf numFmtId="164" fontId="0" fillId="0" borderId="0" xfId="1" applyFo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70485</xdr:colOff>
      <xdr:row>1</xdr:row>
      <xdr:rowOff>30480</xdr:rowOff>
    </xdr:from>
    <xdr:to>
      <xdr:col>0</xdr:col>
      <xdr:colOff>1792605</xdr:colOff>
      <xdr:row>6</xdr:row>
      <xdr:rowOff>3888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2FB3A4-1086-45B0-A63C-A7A093747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" y="213360"/>
          <a:ext cx="1722120" cy="117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189547</xdr:rowOff>
    </xdr:from>
    <xdr:to>
      <xdr:col>11</xdr:col>
      <xdr:colOff>157637</xdr:colOff>
      <xdr:row>6</xdr:row>
      <xdr:rowOff>92392</xdr:rowOff>
    </xdr:to>
    <xdr:pic>
      <xdr:nvPicPr>
        <xdr:cNvPr id="5" name="0 Imagen" descr="Logo CESA con efecto copia.jpg">
          <a:extLst>
            <a:ext uri="{FF2B5EF4-FFF2-40B4-BE49-F238E27FC236}">
              <a16:creationId xmlns:a16="http://schemas.microsoft.com/office/drawing/2014/main" id="{7E569A17-EF0E-4814-AE90-7FE330FDE08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950589" y="189547"/>
          <a:ext cx="1372075" cy="1307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07B5ECE-6719-4873-AE25-C74B70753116}"/>
            </a:ext>
          </a:extLst>
        </xdr:cNvPr>
        <xdr:cNvSpPr txBox="1"/>
      </xdr:nvSpPr>
      <xdr:spPr>
        <a:xfrm>
          <a:off x="1579245" y="518160"/>
          <a:ext cx="1638299" cy="689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70485</xdr:colOff>
      <xdr:row>1</xdr:row>
      <xdr:rowOff>30480</xdr:rowOff>
    </xdr:from>
    <xdr:to>
      <xdr:col>0</xdr:col>
      <xdr:colOff>1792605</xdr:colOff>
      <xdr:row>6</xdr:row>
      <xdr:rowOff>3888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F33CC1-54E7-4CF4-9C16-6D4B641BB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" y="213360"/>
          <a:ext cx="1722120" cy="117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</xdr:row>
      <xdr:rowOff>94298</xdr:rowOff>
    </xdr:from>
    <xdr:to>
      <xdr:col>9</xdr:col>
      <xdr:colOff>312419</xdr:colOff>
      <xdr:row>6</xdr:row>
      <xdr:rowOff>187643</xdr:rowOff>
    </xdr:to>
    <xdr:pic>
      <xdr:nvPicPr>
        <xdr:cNvPr id="5" name="0 Imagen" descr="Logo CESA con efecto copia.jpg">
          <a:extLst>
            <a:ext uri="{FF2B5EF4-FFF2-40B4-BE49-F238E27FC236}">
              <a16:creationId xmlns:a16="http://schemas.microsoft.com/office/drawing/2014/main" id="{B640303F-88C2-4043-A74D-D5BACCF3E68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926526" y="284798"/>
          <a:ext cx="1372075" cy="1307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4"/>
  <sheetViews>
    <sheetView showGridLines="0" topLeftCell="B1" zoomScale="80" zoomScaleNormal="80" workbookViewId="0">
      <selection activeCell="B86" sqref="B86"/>
    </sheetView>
  </sheetViews>
  <sheetFormatPr baseColWidth="10" defaultColWidth="11.42578125" defaultRowHeight="15" x14ac:dyDescent="0.25"/>
  <cols>
    <col min="1" max="1" width="93.7109375" bestFit="1" customWidth="1"/>
    <col min="2" max="2" width="20.28515625" customWidth="1"/>
    <col min="3" max="3" width="17.85546875" style="73" customWidth="1"/>
    <col min="4" max="5" width="16.7109375" customWidth="1"/>
    <col min="6" max="7" width="16.7109375" bestFit="1" customWidth="1"/>
    <col min="8" max="8" width="16.7109375" customWidth="1"/>
    <col min="9" max="10" width="16.7109375" bestFit="1" customWidth="1"/>
    <col min="11" max="11" width="18.140625" bestFit="1" customWidth="1"/>
  </cols>
  <sheetData>
    <row r="3" spans="1:12" ht="28.5" customHeight="1" x14ac:dyDescent="0.25">
      <c r="A3" s="54" t="s">
        <v>89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21" customHeight="1" x14ac:dyDescent="0.25">
      <c r="A4" s="56" t="s">
        <v>94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2" ht="15.75" x14ac:dyDescent="0.25">
      <c r="A5" s="61" t="s">
        <v>90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2" ht="15.75" customHeight="1" x14ac:dyDescent="0.25">
      <c r="A6" s="63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2" ht="15.75" customHeight="1" x14ac:dyDescent="0.25">
      <c r="A7" s="50" t="s">
        <v>76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9" spans="1:12" ht="25.5" customHeight="1" x14ac:dyDescent="0.25">
      <c r="A9" s="58" t="s">
        <v>66</v>
      </c>
      <c r="B9" s="59" t="s">
        <v>88</v>
      </c>
      <c r="C9" s="59" t="s">
        <v>87</v>
      </c>
      <c r="D9" s="51" t="s">
        <v>85</v>
      </c>
      <c r="E9" s="52"/>
      <c r="F9" s="52"/>
      <c r="G9" s="52"/>
      <c r="H9" s="52"/>
      <c r="I9" s="52"/>
      <c r="J9" s="52"/>
      <c r="K9" s="53"/>
    </row>
    <row r="10" spans="1:12" ht="15.75" x14ac:dyDescent="0.25">
      <c r="A10" s="58"/>
      <c r="B10" s="60"/>
      <c r="C10" s="60"/>
      <c r="D10" s="23" t="s">
        <v>78</v>
      </c>
      <c r="E10" s="23" t="s">
        <v>79</v>
      </c>
      <c r="F10" s="23" t="s">
        <v>80</v>
      </c>
      <c r="G10" s="23" t="s">
        <v>81</v>
      </c>
      <c r="H10" s="24" t="s">
        <v>82</v>
      </c>
      <c r="I10" s="23" t="s">
        <v>83</v>
      </c>
      <c r="J10" s="24" t="s">
        <v>84</v>
      </c>
      <c r="K10" s="23" t="s">
        <v>77</v>
      </c>
    </row>
    <row r="11" spans="1:12" ht="15.75" x14ac:dyDescent="0.25">
      <c r="A11" s="25" t="s">
        <v>0</v>
      </c>
      <c r="B11" s="26">
        <v>1101244511</v>
      </c>
      <c r="C11" s="69">
        <f>+C12+C18+C28+C38</f>
        <v>453416237.62</v>
      </c>
      <c r="D11" s="27">
        <v>67806550.159999996</v>
      </c>
      <c r="E11" s="27">
        <v>83331645.890000001</v>
      </c>
      <c r="F11" s="27">
        <v>73520549.299999997</v>
      </c>
      <c r="G11" s="27">
        <v>73413527.930000007</v>
      </c>
      <c r="H11" s="27">
        <v>75208795.420000002</v>
      </c>
      <c r="I11" s="27">
        <v>73140224.920000002</v>
      </c>
      <c r="J11" s="27">
        <v>74992975.459999993</v>
      </c>
      <c r="K11" s="27">
        <f>+D11+E11+F11+G11+H11+I11+J11</f>
        <v>521414269.08000004</v>
      </c>
    </row>
    <row r="12" spans="1:12" s="12" customFormat="1" ht="15.75" x14ac:dyDescent="0.25">
      <c r="A12" s="28" t="s">
        <v>1</v>
      </c>
      <c r="B12" s="29">
        <v>841020238</v>
      </c>
      <c r="C12" s="70">
        <f>+C13+C14+C15+C16+C17</f>
        <v>387366322.75</v>
      </c>
      <c r="D12" s="30">
        <v>61021099.159999996</v>
      </c>
      <c r="E12" s="30">
        <v>71669336.370000005</v>
      </c>
      <c r="F12" s="30">
        <v>66153509.920000002</v>
      </c>
      <c r="G12" s="30">
        <v>63365995.32</v>
      </c>
      <c r="H12" s="30">
        <v>63148968.890000001</v>
      </c>
      <c r="I12" s="30">
        <v>62882519.140000001</v>
      </c>
      <c r="J12" s="30">
        <v>65453029.439999998</v>
      </c>
      <c r="K12" s="30">
        <f>+D12+E12+F12+G12+H12+I12+J12</f>
        <v>453694458.23999995</v>
      </c>
    </row>
    <row r="13" spans="1:12" ht="15.75" x14ac:dyDescent="0.25">
      <c r="A13" s="31" t="s">
        <v>2</v>
      </c>
      <c r="B13" s="32">
        <v>767952564</v>
      </c>
      <c r="C13" s="71">
        <v>338499550</v>
      </c>
      <c r="D13" s="33">
        <v>55069921</v>
      </c>
      <c r="E13" s="33">
        <v>60031371</v>
      </c>
      <c r="F13" s="33">
        <v>57389571</v>
      </c>
      <c r="G13" s="33">
        <v>57475446.880000003</v>
      </c>
      <c r="H13" s="33">
        <v>57267471</v>
      </c>
      <c r="I13" s="33">
        <v>56998471</v>
      </c>
      <c r="J13" s="33">
        <v>56779571</v>
      </c>
      <c r="K13" s="30">
        <f t="shared" ref="K13:K74" si="0">+D13+E13+F13+G13+H13+I13+J13</f>
        <v>401011822.88</v>
      </c>
    </row>
    <row r="14" spans="1:12" ht="15.75" x14ac:dyDescent="0.25">
      <c r="A14" s="31" t="s">
        <v>3</v>
      </c>
      <c r="B14" s="32">
        <v>44718567</v>
      </c>
      <c r="C14" s="71">
        <v>34254347.25</v>
      </c>
      <c r="D14" s="33">
        <v>3662574.75</v>
      </c>
      <c r="E14" s="34">
        <v>9334162.25</v>
      </c>
      <c r="F14" s="33">
        <v>6493337.25</v>
      </c>
      <c r="G14" s="33">
        <v>3633159.75</v>
      </c>
      <c r="H14" s="33">
        <v>3636917.25</v>
      </c>
      <c r="I14" s="33">
        <v>3639674.75</v>
      </c>
      <c r="J14" s="33">
        <v>6459592.25</v>
      </c>
      <c r="K14" s="30">
        <f t="shared" si="0"/>
        <v>36859418.25</v>
      </c>
    </row>
    <row r="15" spans="1:12" ht="15.75" x14ac:dyDescent="0.25">
      <c r="A15" s="31" t="s">
        <v>4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0">
        <f t="shared" si="0"/>
        <v>0</v>
      </c>
      <c r="L15" s="6"/>
    </row>
    <row r="16" spans="1:12" ht="15.75" x14ac:dyDescent="0.25">
      <c r="A16" s="31" t="s">
        <v>5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0">
        <f t="shared" si="0"/>
        <v>0</v>
      </c>
    </row>
    <row r="17" spans="1:11" ht="15.75" x14ac:dyDescent="0.25">
      <c r="A17" s="31" t="s">
        <v>6</v>
      </c>
      <c r="B17" s="32">
        <v>28349107</v>
      </c>
      <c r="C17" s="71">
        <v>14612425.5</v>
      </c>
      <c r="D17" s="33">
        <v>2288603.41</v>
      </c>
      <c r="E17" s="33">
        <v>2303803.12</v>
      </c>
      <c r="F17" s="33">
        <v>2270601.67</v>
      </c>
      <c r="G17" s="33">
        <v>2257388.69</v>
      </c>
      <c r="H17" s="33">
        <v>2244580.64</v>
      </c>
      <c r="I17" s="33">
        <v>2244373.39</v>
      </c>
      <c r="J17" s="33">
        <v>2213866.19</v>
      </c>
      <c r="K17" s="30">
        <f t="shared" si="0"/>
        <v>15823217.110000001</v>
      </c>
    </row>
    <row r="18" spans="1:11" s="12" customFormat="1" ht="15.75" x14ac:dyDescent="0.25">
      <c r="A18" s="28" t="s">
        <v>7</v>
      </c>
      <c r="B18" s="29">
        <v>31751952.999999985</v>
      </c>
      <c r="C18" s="30">
        <f>+C19+C20+C21+C22+C23+C24+C25+C26+C27</f>
        <v>14741994.869999999</v>
      </c>
      <c r="D18" s="36">
        <v>0</v>
      </c>
      <c r="E18" s="30">
        <v>3433202.24</v>
      </c>
      <c r="F18" s="30">
        <v>747358.47</v>
      </c>
      <c r="G18" s="30">
        <v>2561316.61</v>
      </c>
      <c r="H18" s="30">
        <v>2145230.52</v>
      </c>
      <c r="I18" s="30">
        <v>1398162.26</v>
      </c>
      <c r="J18" s="30">
        <v>2124724.25</v>
      </c>
      <c r="K18" s="30">
        <f t="shared" si="0"/>
        <v>12409994.35</v>
      </c>
    </row>
    <row r="19" spans="1:11" ht="15.75" x14ac:dyDescent="0.25">
      <c r="A19" s="31" t="s">
        <v>8</v>
      </c>
      <c r="B19" s="32">
        <v>7087977</v>
      </c>
      <c r="C19" s="71">
        <v>4057081.27</v>
      </c>
      <c r="D19" s="35">
        <v>0</v>
      </c>
      <c r="E19" s="33">
        <v>1898405.07</v>
      </c>
      <c r="F19" s="33">
        <v>96178.47</v>
      </c>
      <c r="G19" s="33">
        <v>341884.34</v>
      </c>
      <c r="H19" s="33">
        <v>1100572.6599999999</v>
      </c>
      <c r="I19" s="33">
        <v>590520.31999999995</v>
      </c>
      <c r="J19" s="33">
        <v>1231620.31</v>
      </c>
      <c r="K19" s="30">
        <f t="shared" si="0"/>
        <v>5259181.17</v>
      </c>
    </row>
    <row r="20" spans="1:11" ht="15.75" x14ac:dyDescent="0.25">
      <c r="A20" s="31" t="s">
        <v>9</v>
      </c>
      <c r="B20" s="32">
        <v>3190177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0">
        <f t="shared" si="0"/>
        <v>0</v>
      </c>
    </row>
    <row r="21" spans="1:11" ht="15.75" x14ac:dyDescent="0.25">
      <c r="A21" s="31" t="s">
        <v>10</v>
      </c>
      <c r="B21" s="32">
        <v>2531525</v>
      </c>
      <c r="C21" s="71">
        <v>2688000</v>
      </c>
      <c r="D21" s="35">
        <v>0</v>
      </c>
      <c r="E21" s="33">
        <v>271700</v>
      </c>
      <c r="F21" s="33">
        <v>284200</v>
      </c>
      <c r="G21" s="33">
        <v>245200</v>
      </c>
      <c r="H21" s="33">
        <v>183200</v>
      </c>
      <c r="I21" s="33">
        <v>177300</v>
      </c>
      <c r="J21" s="33">
        <v>261300</v>
      </c>
      <c r="K21" s="30">
        <f t="shared" si="0"/>
        <v>1422900</v>
      </c>
    </row>
    <row r="22" spans="1:11" ht="15.75" x14ac:dyDescent="0.25">
      <c r="A22" s="31" t="s">
        <v>11</v>
      </c>
      <c r="B22" s="32">
        <v>304264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0">
        <f t="shared" si="0"/>
        <v>0</v>
      </c>
    </row>
    <row r="23" spans="1:11" ht="15.75" x14ac:dyDescent="0.25">
      <c r="A23" s="31" t="s">
        <v>12</v>
      </c>
      <c r="B23" s="32">
        <v>4295200</v>
      </c>
      <c r="C23" s="71">
        <v>2213780</v>
      </c>
      <c r="D23" s="35">
        <v>0</v>
      </c>
      <c r="E23" s="33">
        <v>733960</v>
      </c>
      <c r="F23" s="33">
        <v>366980</v>
      </c>
      <c r="G23" s="33">
        <v>366980</v>
      </c>
      <c r="H23" s="33">
        <v>366980</v>
      </c>
      <c r="I23" s="33">
        <v>142780</v>
      </c>
      <c r="J23" s="33">
        <v>142780</v>
      </c>
      <c r="K23" s="30">
        <f t="shared" si="0"/>
        <v>2120460</v>
      </c>
    </row>
    <row r="24" spans="1:11" ht="15.75" x14ac:dyDescent="0.25">
      <c r="A24" s="31" t="s">
        <v>13</v>
      </c>
      <c r="B24" s="32">
        <v>10550892</v>
      </c>
      <c r="C24" s="71">
        <v>5638239.4299999997</v>
      </c>
      <c r="D24" s="35">
        <v>0</v>
      </c>
      <c r="E24" s="33">
        <v>529137.17000000004</v>
      </c>
      <c r="F24" s="35">
        <v>0</v>
      </c>
      <c r="G24" s="33">
        <v>1607252.27</v>
      </c>
      <c r="H24" s="33">
        <v>494477.86</v>
      </c>
      <c r="I24" s="33">
        <v>487561.94</v>
      </c>
      <c r="J24" s="37">
        <v>489023.94</v>
      </c>
      <c r="K24" s="30">
        <f t="shared" si="0"/>
        <v>3607453.1799999997</v>
      </c>
    </row>
    <row r="25" spans="1:11" ht="15.75" x14ac:dyDescent="0.25">
      <c r="A25" s="31" t="s">
        <v>14</v>
      </c>
      <c r="B25" s="32">
        <v>2991918</v>
      </c>
      <c r="C25" s="71">
        <v>144894.17000000001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0">
        <f t="shared" si="0"/>
        <v>0</v>
      </c>
    </row>
    <row r="26" spans="1:11" ht="15.75" x14ac:dyDescent="0.25">
      <c r="A26" s="31" t="s">
        <v>15</v>
      </c>
      <c r="B26" s="32">
        <v>800000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0">
        <f t="shared" si="0"/>
        <v>0</v>
      </c>
    </row>
    <row r="27" spans="1:11" ht="15.75" x14ac:dyDescent="0.25">
      <c r="A27" s="31" t="s">
        <v>16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0">
        <f t="shared" si="0"/>
        <v>0</v>
      </c>
    </row>
    <row r="28" spans="1:11" s="12" customFormat="1" ht="15.75" x14ac:dyDescent="0.25">
      <c r="A28" s="28" t="s">
        <v>17</v>
      </c>
      <c r="B28" s="29">
        <v>227969538</v>
      </c>
      <c r="C28" s="70">
        <f>+C29+C30+C31+C32+C33+C34+C35+C36+C37</f>
        <v>51307920</v>
      </c>
      <c r="D28" s="30">
        <v>6785451</v>
      </c>
      <c r="E28" s="30">
        <v>8229107.2800000003</v>
      </c>
      <c r="F28" s="30">
        <v>6619680.9100000001</v>
      </c>
      <c r="G28" s="30">
        <v>7486216</v>
      </c>
      <c r="H28" s="30">
        <v>9914596.0099999998</v>
      </c>
      <c r="I28" s="30">
        <v>8859543.5199999996</v>
      </c>
      <c r="J28" s="30">
        <v>7415221.7699999996</v>
      </c>
      <c r="K28" s="30">
        <f t="shared" si="0"/>
        <v>55309816.489999995</v>
      </c>
    </row>
    <row r="29" spans="1:11" ht="15.75" x14ac:dyDescent="0.25">
      <c r="A29" s="31" t="s">
        <v>18</v>
      </c>
      <c r="B29" s="32">
        <v>31012417</v>
      </c>
      <c r="C29" s="71">
        <v>41329920</v>
      </c>
      <c r="D29" s="33">
        <v>6785451</v>
      </c>
      <c r="E29" s="33">
        <v>6026300</v>
      </c>
      <c r="F29" s="33">
        <v>6632850</v>
      </c>
      <c r="G29" s="33">
        <v>6346200</v>
      </c>
      <c r="H29" s="33">
        <v>6542550</v>
      </c>
      <c r="I29" s="33">
        <v>6308400</v>
      </c>
      <c r="J29" s="33">
        <v>6457920</v>
      </c>
      <c r="K29" s="30">
        <f t="shared" si="0"/>
        <v>45099671</v>
      </c>
    </row>
    <row r="30" spans="1:11" ht="15.75" x14ac:dyDescent="0.25">
      <c r="A30" s="31" t="s">
        <v>19</v>
      </c>
      <c r="B30" s="32">
        <v>566400</v>
      </c>
      <c r="C30" s="38"/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0">
        <f t="shared" si="0"/>
        <v>0</v>
      </c>
    </row>
    <row r="31" spans="1:11" ht="15.75" x14ac:dyDescent="0.25">
      <c r="A31" s="31" t="s">
        <v>20</v>
      </c>
      <c r="B31" s="32">
        <v>1301948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0">
        <f t="shared" si="0"/>
        <v>0</v>
      </c>
    </row>
    <row r="32" spans="1:11" ht="15.75" x14ac:dyDescent="0.25">
      <c r="A32" s="31" t="s">
        <v>21</v>
      </c>
      <c r="B32" s="32">
        <v>1562954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0">
        <f t="shared" si="0"/>
        <v>0</v>
      </c>
    </row>
    <row r="33" spans="1:11" ht="15.75" x14ac:dyDescent="0.25">
      <c r="A33" s="31" t="s">
        <v>22</v>
      </c>
      <c r="B33" s="32">
        <v>4872496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3">
        <v>796665</v>
      </c>
      <c r="J33" s="35">
        <v>0</v>
      </c>
      <c r="K33" s="30">
        <f t="shared" si="0"/>
        <v>796665</v>
      </c>
    </row>
    <row r="34" spans="1:11" ht="15.75" x14ac:dyDescent="0.25">
      <c r="A34" s="31" t="s">
        <v>23</v>
      </c>
      <c r="B34" s="32">
        <v>865443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0">
        <f t="shared" si="0"/>
        <v>0</v>
      </c>
    </row>
    <row r="35" spans="1:11" ht="15.75" x14ac:dyDescent="0.25">
      <c r="A35" s="31" t="s">
        <v>24</v>
      </c>
      <c r="B35" s="32">
        <v>10672295</v>
      </c>
      <c r="C35" s="71">
        <v>9978000</v>
      </c>
      <c r="D35" s="35">
        <v>0</v>
      </c>
      <c r="E35" s="33">
        <v>2202807.2799999998</v>
      </c>
      <c r="F35" s="33">
        <v>-13169.09</v>
      </c>
      <c r="G35" s="33">
        <v>1140016</v>
      </c>
      <c r="H35" s="33">
        <v>1279820.1100000001</v>
      </c>
      <c r="I35" s="33">
        <v>1754478.52</v>
      </c>
      <c r="J35" s="33">
        <v>957301.77</v>
      </c>
      <c r="K35" s="30">
        <f t="shared" si="0"/>
        <v>7321254.5899999999</v>
      </c>
    </row>
    <row r="36" spans="1:11" ht="15.75" x14ac:dyDescent="0.25">
      <c r="A36" s="31" t="s">
        <v>25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0">
        <f t="shared" si="0"/>
        <v>0</v>
      </c>
    </row>
    <row r="37" spans="1:11" ht="15.75" x14ac:dyDescent="0.25">
      <c r="A37" s="31" t="s">
        <v>26</v>
      </c>
      <c r="B37" s="32">
        <v>177115585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3">
        <v>2092225.9</v>
      </c>
      <c r="I37" s="35">
        <v>0</v>
      </c>
      <c r="J37" s="35">
        <v>0</v>
      </c>
      <c r="K37" s="30">
        <f t="shared" si="0"/>
        <v>2092225.9</v>
      </c>
    </row>
    <row r="38" spans="1:11" ht="15.75" x14ac:dyDescent="0.25">
      <c r="A38" s="28" t="s">
        <v>27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0">
        <f t="shared" si="0"/>
        <v>0</v>
      </c>
    </row>
    <row r="39" spans="1:11" ht="15.75" x14ac:dyDescent="0.25">
      <c r="A39" s="31" t="s">
        <v>28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0">
        <f t="shared" si="0"/>
        <v>0</v>
      </c>
    </row>
    <row r="40" spans="1:11" ht="15.75" x14ac:dyDescent="0.25">
      <c r="A40" s="31" t="s">
        <v>29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0">
        <f t="shared" si="0"/>
        <v>0</v>
      </c>
    </row>
    <row r="41" spans="1:11" ht="15.75" x14ac:dyDescent="0.25">
      <c r="A41" s="31" t="s">
        <v>30</v>
      </c>
      <c r="B41" s="35">
        <v>0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0">
        <f t="shared" si="0"/>
        <v>0</v>
      </c>
    </row>
    <row r="42" spans="1:11" ht="15.75" x14ac:dyDescent="0.25">
      <c r="A42" s="31" t="s">
        <v>31</v>
      </c>
      <c r="B42" s="35">
        <v>0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0">
        <f t="shared" si="0"/>
        <v>0</v>
      </c>
    </row>
    <row r="43" spans="1:11" ht="15.75" x14ac:dyDescent="0.25">
      <c r="A43" s="31" t="s">
        <v>32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0">
        <f t="shared" si="0"/>
        <v>0</v>
      </c>
    </row>
    <row r="44" spans="1:11" ht="15.75" x14ac:dyDescent="0.25">
      <c r="A44" s="31" t="s">
        <v>33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0">
        <f t="shared" si="0"/>
        <v>0</v>
      </c>
    </row>
    <row r="45" spans="1:11" ht="15.75" x14ac:dyDescent="0.25">
      <c r="A45" s="31" t="s">
        <v>34</v>
      </c>
      <c r="B45" s="35">
        <v>0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0">
        <f t="shared" si="0"/>
        <v>0</v>
      </c>
    </row>
    <row r="46" spans="1:11" ht="15.75" x14ac:dyDescent="0.25">
      <c r="A46" s="31" t="s">
        <v>35</v>
      </c>
      <c r="B46" s="35"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0">
        <f t="shared" si="0"/>
        <v>0</v>
      </c>
    </row>
    <row r="47" spans="1:11" ht="15.75" x14ac:dyDescent="0.25">
      <c r="A47" s="28" t="s">
        <v>36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0">
        <f t="shared" si="0"/>
        <v>0</v>
      </c>
    </row>
    <row r="48" spans="1:11" ht="15.75" x14ac:dyDescent="0.25">
      <c r="A48" s="31" t="s">
        <v>37</v>
      </c>
      <c r="B48" s="35">
        <v>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0">
        <f t="shared" si="0"/>
        <v>0</v>
      </c>
    </row>
    <row r="49" spans="1:11" ht="15.75" x14ac:dyDescent="0.25">
      <c r="A49" s="31" t="s">
        <v>38</v>
      </c>
      <c r="B49" s="35">
        <v>0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0">
        <f t="shared" si="0"/>
        <v>0</v>
      </c>
    </row>
    <row r="50" spans="1:11" ht="15.75" x14ac:dyDescent="0.25">
      <c r="A50" s="31" t="s">
        <v>39</v>
      </c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0">
        <f t="shared" si="0"/>
        <v>0</v>
      </c>
    </row>
    <row r="51" spans="1:11" ht="15.75" x14ac:dyDescent="0.25">
      <c r="A51" s="31" t="s">
        <v>40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0">
        <f t="shared" si="0"/>
        <v>0</v>
      </c>
    </row>
    <row r="52" spans="1:11" ht="15.75" x14ac:dyDescent="0.25">
      <c r="A52" s="31" t="s">
        <v>41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0">
        <f t="shared" si="0"/>
        <v>0</v>
      </c>
    </row>
    <row r="53" spans="1:11" ht="15.75" x14ac:dyDescent="0.25">
      <c r="A53" s="31" t="s">
        <v>42</v>
      </c>
      <c r="B53" s="35">
        <v>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0">
        <f t="shared" si="0"/>
        <v>0</v>
      </c>
    </row>
    <row r="54" spans="1:11" s="12" customFormat="1" ht="15.75" x14ac:dyDescent="0.25">
      <c r="A54" s="28" t="s">
        <v>43</v>
      </c>
      <c r="B54" s="29">
        <v>502782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0">
        <f t="shared" si="0"/>
        <v>0</v>
      </c>
    </row>
    <row r="55" spans="1:11" ht="15.75" x14ac:dyDescent="0.25">
      <c r="A55" s="31" t="s">
        <v>44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0">
        <f t="shared" si="0"/>
        <v>0</v>
      </c>
    </row>
    <row r="56" spans="1:11" ht="15.75" x14ac:dyDescent="0.25">
      <c r="A56" s="31" t="s">
        <v>45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0">
        <f t="shared" si="0"/>
        <v>0</v>
      </c>
    </row>
    <row r="57" spans="1:11" ht="15.75" x14ac:dyDescent="0.25">
      <c r="A57" s="31" t="s">
        <v>46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0">
        <f t="shared" si="0"/>
        <v>0</v>
      </c>
    </row>
    <row r="58" spans="1:11" ht="15.75" x14ac:dyDescent="0.25">
      <c r="A58" s="31" t="s">
        <v>47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0">
        <f t="shared" si="0"/>
        <v>0</v>
      </c>
    </row>
    <row r="59" spans="1:11" ht="15.75" x14ac:dyDescent="0.25">
      <c r="A59" s="31" t="s">
        <v>48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0">
        <f t="shared" si="0"/>
        <v>0</v>
      </c>
    </row>
    <row r="60" spans="1:11" ht="15.75" x14ac:dyDescent="0.25">
      <c r="A60" s="31" t="s">
        <v>49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0">
        <f t="shared" si="0"/>
        <v>0</v>
      </c>
    </row>
    <row r="61" spans="1:11" ht="15.75" x14ac:dyDescent="0.25">
      <c r="A61" s="31" t="s">
        <v>50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0">
        <f t="shared" si="0"/>
        <v>0</v>
      </c>
    </row>
    <row r="62" spans="1:11" ht="15.75" x14ac:dyDescent="0.25">
      <c r="A62" s="31" t="s">
        <v>51</v>
      </c>
      <c r="B62" s="38">
        <v>502782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0">
        <f t="shared" si="0"/>
        <v>0</v>
      </c>
    </row>
    <row r="63" spans="1:11" ht="15.75" x14ac:dyDescent="0.25">
      <c r="A63" s="31" t="s">
        <v>52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0">
        <f t="shared" si="0"/>
        <v>0</v>
      </c>
    </row>
    <row r="64" spans="1:11" ht="15.75" x14ac:dyDescent="0.25">
      <c r="A64" s="28" t="s">
        <v>53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0">
        <f t="shared" si="0"/>
        <v>0</v>
      </c>
    </row>
    <row r="65" spans="1:11" ht="15.75" x14ac:dyDescent="0.25">
      <c r="A65" s="31" t="s">
        <v>54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0">
        <f t="shared" si="0"/>
        <v>0</v>
      </c>
    </row>
    <row r="66" spans="1:11" ht="15.75" x14ac:dyDescent="0.25">
      <c r="A66" s="31" t="s">
        <v>55</v>
      </c>
      <c r="B66" s="35"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0">
        <f t="shared" si="0"/>
        <v>0</v>
      </c>
    </row>
    <row r="67" spans="1:11" ht="15.75" x14ac:dyDescent="0.25">
      <c r="A67" s="31" t="s">
        <v>56</v>
      </c>
      <c r="B67" s="35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0">
        <f t="shared" si="0"/>
        <v>0</v>
      </c>
    </row>
    <row r="68" spans="1:11" ht="15.75" x14ac:dyDescent="0.25">
      <c r="A68" s="31" t="s">
        <v>57</v>
      </c>
      <c r="B68" s="35">
        <v>0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0">
        <f t="shared" si="0"/>
        <v>0</v>
      </c>
    </row>
    <row r="69" spans="1:11" ht="15.75" x14ac:dyDescent="0.25">
      <c r="A69" s="28" t="s">
        <v>58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0">
        <f t="shared" si="0"/>
        <v>0</v>
      </c>
    </row>
    <row r="70" spans="1:11" ht="15.75" x14ac:dyDescent="0.25">
      <c r="A70" s="31" t="s">
        <v>59</v>
      </c>
      <c r="B70" s="35">
        <v>0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0">
        <f t="shared" si="0"/>
        <v>0</v>
      </c>
    </row>
    <row r="71" spans="1:11" ht="15.75" x14ac:dyDescent="0.25">
      <c r="A71" s="31" t="s">
        <v>60</v>
      </c>
      <c r="B71" s="35">
        <v>0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0">
        <f t="shared" si="0"/>
        <v>0</v>
      </c>
    </row>
    <row r="72" spans="1:11" ht="15.75" x14ac:dyDescent="0.25">
      <c r="A72" s="28" t="s">
        <v>61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0">
        <f t="shared" si="0"/>
        <v>0</v>
      </c>
    </row>
    <row r="73" spans="1:11" ht="15.75" x14ac:dyDescent="0.25">
      <c r="A73" s="31" t="s">
        <v>62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0">
        <f t="shared" si="0"/>
        <v>0</v>
      </c>
    </row>
    <row r="74" spans="1:11" ht="15.75" x14ac:dyDescent="0.25">
      <c r="A74" s="31" t="s">
        <v>63</v>
      </c>
      <c r="B74" s="35">
        <v>0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0">
        <f t="shared" si="0"/>
        <v>0</v>
      </c>
    </row>
    <row r="75" spans="1:11" ht="15.75" x14ac:dyDescent="0.25">
      <c r="A75" s="31" t="s">
        <v>64</v>
      </c>
      <c r="B75" s="35">
        <v>0</v>
      </c>
      <c r="C75" s="35">
        <v>0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0">
        <f t="shared" ref="K75" si="1">+D75+E75+F75+G75+H75+I75+J75</f>
        <v>0</v>
      </c>
    </row>
    <row r="76" spans="1:11" ht="15.75" x14ac:dyDescent="0.25">
      <c r="A76" s="25" t="s">
        <v>67</v>
      </c>
      <c r="B76" s="39">
        <v>0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</row>
    <row r="77" spans="1:11" ht="15.75" x14ac:dyDescent="0.25">
      <c r="A77" s="28" t="s">
        <v>68</v>
      </c>
      <c r="B77" s="35">
        <v>0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3">
        <f>+D77+E77+F77+G77+H77+I77+J77</f>
        <v>0</v>
      </c>
    </row>
    <row r="78" spans="1:11" ht="15.75" x14ac:dyDescent="0.25">
      <c r="A78" s="31" t="s">
        <v>69</v>
      </c>
      <c r="B78" s="35">
        <v>0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3">
        <f t="shared" ref="K78:K84" si="2">+D78+E78+F78+G78+H78+I78+J78</f>
        <v>0</v>
      </c>
    </row>
    <row r="79" spans="1:11" ht="15.75" x14ac:dyDescent="0.25">
      <c r="A79" s="31" t="s">
        <v>70</v>
      </c>
      <c r="B79" s="35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3">
        <f t="shared" si="2"/>
        <v>0</v>
      </c>
    </row>
    <row r="80" spans="1:11" ht="15.75" x14ac:dyDescent="0.25">
      <c r="A80" s="28" t="s">
        <v>71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3">
        <f t="shared" si="2"/>
        <v>0</v>
      </c>
    </row>
    <row r="81" spans="1:12" ht="15.75" x14ac:dyDescent="0.25">
      <c r="A81" s="31" t="s">
        <v>72</v>
      </c>
      <c r="B81" s="35">
        <v>0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3">
        <f t="shared" si="2"/>
        <v>0</v>
      </c>
    </row>
    <row r="82" spans="1:12" ht="15.75" x14ac:dyDescent="0.25">
      <c r="A82" s="31" t="s">
        <v>73</v>
      </c>
      <c r="B82" s="35">
        <v>0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3">
        <f t="shared" si="2"/>
        <v>0</v>
      </c>
    </row>
    <row r="83" spans="1:12" ht="15.75" x14ac:dyDescent="0.25">
      <c r="A83" s="28" t="s">
        <v>74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3">
        <f t="shared" si="2"/>
        <v>0</v>
      </c>
    </row>
    <row r="84" spans="1:12" ht="15.75" x14ac:dyDescent="0.25">
      <c r="A84" s="31" t="s">
        <v>75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7"/>
      <c r="I84" s="35">
        <v>0</v>
      </c>
      <c r="J84" s="35">
        <v>0</v>
      </c>
      <c r="K84" s="33">
        <f t="shared" si="2"/>
        <v>0</v>
      </c>
    </row>
    <row r="85" spans="1:12" s="42" customFormat="1" ht="15.75" x14ac:dyDescent="0.25">
      <c r="A85" s="40" t="s">
        <v>65</v>
      </c>
      <c r="B85" s="72">
        <f>+B12+B18+B28+B54+B76</f>
        <v>1101244511</v>
      </c>
      <c r="C85" s="72">
        <f>+C12+C18+C28</f>
        <v>453416237.62</v>
      </c>
      <c r="D85" s="41">
        <f>+D12+D18+D28+D38+D47+D54+D64+D69+D72+D76+D80+D83</f>
        <v>67806550.159999996</v>
      </c>
      <c r="E85" s="41">
        <f>+E12+E18+E28+E38+E47+E54+E64+E69+E72+E76+E80+E83</f>
        <v>83331645.890000001</v>
      </c>
      <c r="F85" s="41">
        <f>+F12+F18+F28+F38+F47+F54+F64+F69+F72+F76+F80+F83</f>
        <v>73520549.299999997</v>
      </c>
      <c r="G85" s="41">
        <f>+G12+G18+G28+G38+G47+G54+G64+G69+G72+G76+G80+G83</f>
        <v>73413527.930000007</v>
      </c>
      <c r="H85" s="41">
        <f>+H12+H18+H28+H38+H47+H54+H64+H69+H72+H76+H80+H83</f>
        <v>75208795.420000002</v>
      </c>
      <c r="I85" s="41">
        <f>+I12+I18+I28+I38+I47+I54+I64+I69+I72+I76+I80+I83</f>
        <v>73140224.920000002</v>
      </c>
      <c r="J85" s="41">
        <f>+J12+J18+J28+J38+J47+J54+J64+J69+J72+J76+J80+J83</f>
        <v>74992975.459999993</v>
      </c>
      <c r="K85" s="41">
        <f>+D85+E85+F85+G85+H85+I85+J85</f>
        <v>521414269.08000004</v>
      </c>
    </row>
    <row r="87" spans="1:12" s="14" customFormat="1" x14ac:dyDescent="0.25">
      <c r="C87" s="73"/>
    </row>
    <row r="88" spans="1:12" s="14" customFormat="1" x14ac:dyDescent="0.25">
      <c r="C88" s="73"/>
    </row>
    <row r="89" spans="1:12" s="14" customFormat="1" x14ac:dyDescent="0.25">
      <c r="C89" s="73"/>
    </row>
    <row r="90" spans="1:12" s="37" customFormat="1" ht="15.75" x14ac:dyDescent="0.25">
      <c r="C90" s="71"/>
    </row>
    <row r="91" spans="1:12" s="44" customFormat="1" ht="17.25" x14ac:dyDescent="0.3">
      <c r="A91" s="43" t="s">
        <v>93</v>
      </c>
      <c r="B91" s="65" t="s">
        <v>91</v>
      </c>
      <c r="C91" s="65"/>
      <c r="D91" s="65"/>
      <c r="E91" s="65"/>
      <c r="F91" s="65"/>
      <c r="G91" s="65"/>
      <c r="H91" s="65" t="s">
        <v>92</v>
      </c>
      <c r="I91" s="65"/>
      <c r="J91" s="65"/>
      <c r="K91" s="65"/>
    </row>
    <row r="92" spans="1:12" s="47" customFormat="1" ht="17.25" x14ac:dyDescent="0.3">
      <c r="A92" s="45" t="s">
        <v>95</v>
      </c>
      <c r="B92" s="64" t="s">
        <v>95</v>
      </c>
      <c r="C92" s="64"/>
      <c r="D92" s="64"/>
      <c r="E92" s="64"/>
      <c r="F92" s="64"/>
      <c r="G92" s="64"/>
      <c r="H92" s="64" t="s">
        <v>96</v>
      </c>
      <c r="I92" s="64"/>
      <c r="J92" s="64"/>
      <c r="K92" s="64"/>
      <c r="L92" s="46"/>
    </row>
    <row r="93" spans="1:12" s="47" customFormat="1" ht="17.25" x14ac:dyDescent="0.3">
      <c r="A93" s="45" t="s">
        <v>97</v>
      </c>
      <c r="B93" s="64" t="s">
        <v>98</v>
      </c>
      <c r="C93" s="64"/>
      <c r="D93" s="64"/>
      <c r="E93" s="64"/>
      <c r="F93" s="64"/>
      <c r="G93" s="64"/>
      <c r="H93" s="64" t="s">
        <v>99</v>
      </c>
      <c r="I93" s="64"/>
      <c r="J93" s="64"/>
      <c r="K93" s="64"/>
    </row>
    <row r="94" spans="1:12" s="37" customFormat="1" ht="15.75" x14ac:dyDescent="0.25">
      <c r="C94" s="71"/>
    </row>
  </sheetData>
  <mergeCells count="15">
    <mergeCell ref="B93:G93"/>
    <mergeCell ref="H93:K93"/>
    <mergeCell ref="B91:G91"/>
    <mergeCell ref="H91:K91"/>
    <mergeCell ref="B92:G92"/>
    <mergeCell ref="H92:K92"/>
    <mergeCell ref="A7:K7"/>
    <mergeCell ref="D9:K9"/>
    <mergeCell ref="A3:K3"/>
    <mergeCell ref="A4:K4"/>
    <mergeCell ref="A9:A10"/>
    <mergeCell ref="B9:B10"/>
    <mergeCell ref="C9:C10"/>
    <mergeCell ref="A5:K5"/>
    <mergeCell ref="A6:K6"/>
  </mergeCells>
  <pageMargins left="0.19685039370078741" right="0" top="0" bottom="0" header="0.31496062992125984" footer="0.31496062992125984"/>
  <pageSetup paperSize="126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2"/>
  <sheetViews>
    <sheetView showGridLines="0" tabSelected="1" zoomScale="80" zoomScaleNormal="80" workbookViewId="0">
      <selection sqref="A1:A1048576"/>
    </sheetView>
  </sheetViews>
  <sheetFormatPr baseColWidth="10" defaultColWidth="11.42578125" defaultRowHeight="15" x14ac:dyDescent="0.25"/>
  <cols>
    <col min="1" max="1" width="93.7109375" style="14" bestFit="1" customWidth="1"/>
    <col min="2" max="2" width="15.7109375" style="14" customWidth="1"/>
    <col min="3" max="3" width="15.140625" style="14" customWidth="1"/>
    <col min="4" max="5" width="17.42578125" style="14" customWidth="1"/>
    <col min="6" max="6" width="15" style="14" customWidth="1"/>
    <col min="7" max="7" width="15" style="14" bestFit="1" customWidth="1"/>
    <col min="8" max="8" width="16.42578125" style="14" customWidth="1"/>
    <col min="9" max="9" width="15.85546875" style="14" customWidth="1"/>
    <col min="10" max="16384" width="11.42578125" style="14"/>
  </cols>
  <sheetData>
    <row r="3" spans="1:10" ht="28.5" customHeight="1" x14ac:dyDescent="0.25">
      <c r="A3" s="54" t="s">
        <v>89</v>
      </c>
      <c r="B3" s="55"/>
      <c r="C3" s="55"/>
      <c r="D3" s="55"/>
      <c r="E3" s="55"/>
      <c r="F3" s="55"/>
      <c r="G3" s="55"/>
      <c r="H3" s="55"/>
      <c r="I3" s="55"/>
    </row>
    <row r="4" spans="1:10" ht="21" customHeight="1" x14ac:dyDescent="0.25">
      <c r="A4" s="56" t="s">
        <v>94</v>
      </c>
      <c r="B4" s="57"/>
      <c r="C4" s="57"/>
      <c r="D4" s="57"/>
      <c r="E4" s="57"/>
      <c r="F4" s="57"/>
      <c r="G4" s="57"/>
      <c r="H4" s="57"/>
      <c r="I4" s="57"/>
    </row>
    <row r="5" spans="1:10" ht="15.75" x14ac:dyDescent="0.25">
      <c r="A5" s="61" t="s">
        <v>90</v>
      </c>
      <c r="B5" s="62"/>
      <c r="C5" s="62"/>
      <c r="D5" s="62"/>
      <c r="E5" s="62"/>
      <c r="F5" s="62"/>
      <c r="G5" s="62"/>
      <c r="H5" s="62"/>
      <c r="I5" s="62"/>
    </row>
    <row r="6" spans="1:10" ht="15.75" customHeight="1" x14ac:dyDescent="0.25">
      <c r="A6" s="63" t="s">
        <v>86</v>
      </c>
      <c r="B6" s="50"/>
      <c r="C6" s="50"/>
      <c r="D6" s="50"/>
      <c r="E6" s="50"/>
      <c r="F6" s="50"/>
      <c r="G6" s="50"/>
      <c r="H6" s="50"/>
      <c r="I6" s="50"/>
    </row>
    <row r="7" spans="1:10" ht="15.75" customHeight="1" x14ac:dyDescent="0.25">
      <c r="A7" s="50" t="s">
        <v>76</v>
      </c>
      <c r="B7" s="50"/>
      <c r="C7" s="50"/>
      <c r="D7" s="50"/>
      <c r="E7" s="50"/>
      <c r="F7" s="50"/>
      <c r="G7" s="50"/>
      <c r="H7" s="50"/>
      <c r="I7" s="50"/>
    </row>
    <row r="9" spans="1:10" x14ac:dyDescent="0.25">
      <c r="A9" s="7"/>
      <c r="B9" s="4" t="s">
        <v>78</v>
      </c>
      <c r="C9" s="4" t="s">
        <v>79</v>
      </c>
      <c r="D9" s="4" t="s">
        <v>80</v>
      </c>
      <c r="E9" s="4" t="s">
        <v>81</v>
      </c>
      <c r="F9" s="5" t="s">
        <v>82</v>
      </c>
      <c r="G9" s="4" t="s">
        <v>83</v>
      </c>
      <c r="H9" s="5" t="s">
        <v>84</v>
      </c>
      <c r="I9" s="4" t="s">
        <v>77</v>
      </c>
    </row>
    <row r="10" spans="1:10" x14ac:dyDescent="0.25">
      <c r="A10" s="1" t="s">
        <v>0</v>
      </c>
      <c r="B10" s="17">
        <v>67806550.159999996</v>
      </c>
      <c r="C10" s="17">
        <v>83331645.890000001</v>
      </c>
      <c r="D10" s="17">
        <v>73520549.299999997</v>
      </c>
      <c r="E10" s="17">
        <v>73413527.930000007</v>
      </c>
      <c r="F10" s="17">
        <v>75208795.420000002</v>
      </c>
      <c r="G10" s="17">
        <v>73140224.920000002</v>
      </c>
      <c r="H10" s="17">
        <v>74992975.459999993</v>
      </c>
      <c r="I10" s="17">
        <f>+B10+C10+D10+E10+F10+G10+H10</f>
        <v>521414269.08000004</v>
      </c>
    </row>
    <row r="11" spans="1:10" s="12" customFormat="1" x14ac:dyDescent="0.25">
      <c r="A11" s="2" t="s">
        <v>1</v>
      </c>
      <c r="B11" s="18">
        <v>61021099.159999996</v>
      </c>
      <c r="C11" s="18">
        <v>71669336.370000005</v>
      </c>
      <c r="D11" s="18">
        <v>66153509.920000002</v>
      </c>
      <c r="E11" s="18">
        <v>63365995.32</v>
      </c>
      <c r="F11" s="18">
        <v>63148968.890000001</v>
      </c>
      <c r="G11" s="18">
        <v>62882519.140000001</v>
      </c>
      <c r="H11" s="18">
        <v>65453029.439999998</v>
      </c>
      <c r="I11" s="18">
        <f>+B11+C11+D11+E11+F11+G11+H11</f>
        <v>453694458.23999995</v>
      </c>
    </row>
    <row r="12" spans="1:10" x14ac:dyDescent="0.25">
      <c r="A12" s="3" t="s">
        <v>2</v>
      </c>
      <c r="B12" s="15">
        <v>55069921</v>
      </c>
      <c r="C12" s="15">
        <v>60031371</v>
      </c>
      <c r="D12" s="15">
        <v>57389571</v>
      </c>
      <c r="E12" s="15">
        <v>57475446.880000003</v>
      </c>
      <c r="F12" s="15">
        <v>57267471</v>
      </c>
      <c r="G12" s="15">
        <v>56998471</v>
      </c>
      <c r="H12" s="15">
        <v>56779571</v>
      </c>
      <c r="I12" s="18">
        <f t="shared" ref="I12:I74" si="0">+B12+C12+D12+E12+F12+G12+H12</f>
        <v>401011822.88</v>
      </c>
    </row>
    <row r="13" spans="1:10" x14ac:dyDescent="0.25">
      <c r="A13" s="3" t="s">
        <v>3</v>
      </c>
      <c r="B13" s="15">
        <v>3662574.75</v>
      </c>
      <c r="C13" s="16">
        <v>9334162.25</v>
      </c>
      <c r="D13" s="15">
        <v>6493337.25</v>
      </c>
      <c r="E13" s="15">
        <v>3633159.75</v>
      </c>
      <c r="F13" s="15">
        <v>3636917.25</v>
      </c>
      <c r="G13" s="15">
        <v>3639674.75</v>
      </c>
      <c r="H13" s="15">
        <v>6459592.25</v>
      </c>
      <c r="I13" s="18">
        <f t="shared" si="0"/>
        <v>36859418.25</v>
      </c>
    </row>
    <row r="14" spans="1:10" x14ac:dyDescent="0.25">
      <c r="A14" s="3" t="s">
        <v>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18">
        <f t="shared" si="0"/>
        <v>0</v>
      </c>
      <c r="J14" s="6"/>
    </row>
    <row r="15" spans="1:10" x14ac:dyDescent="0.25">
      <c r="A15" s="3" t="s">
        <v>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18">
        <f t="shared" si="0"/>
        <v>0</v>
      </c>
    </row>
    <row r="16" spans="1:10" x14ac:dyDescent="0.25">
      <c r="A16" s="3" t="s">
        <v>6</v>
      </c>
      <c r="B16" s="15">
        <v>2288603.41</v>
      </c>
      <c r="C16" s="15">
        <v>2303803.12</v>
      </c>
      <c r="D16" s="15">
        <v>2270601.67</v>
      </c>
      <c r="E16" s="15">
        <v>2257388.69</v>
      </c>
      <c r="F16" s="15">
        <v>2244580.64</v>
      </c>
      <c r="G16" s="15">
        <v>2244373.39</v>
      </c>
      <c r="H16" s="15">
        <v>2213866.19</v>
      </c>
      <c r="I16" s="18">
        <f t="shared" si="0"/>
        <v>15823217.110000001</v>
      </c>
    </row>
    <row r="17" spans="1:9" s="12" customFormat="1" x14ac:dyDescent="0.25">
      <c r="A17" s="2" t="s">
        <v>7</v>
      </c>
      <c r="B17" s="9">
        <v>0</v>
      </c>
      <c r="C17" s="18">
        <v>3433202.24</v>
      </c>
      <c r="D17" s="18">
        <v>747358.47</v>
      </c>
      <c r="E17" s="18">
        <v>2561316.61</v>
      </c>
      <c r="F17" s="18">
        <v>2145230.52</v>
      </c>
      <c r="G17" s="18">
        <v>1398162.26</v>
      </c>
      <c r="H17" s="18">
        <v>2124724.25</v>
      </c>
      <c r="I17" s="18">
        <f t="shared" si="0"/>
        <v>12409994.35</v>
      </c>
    </row>
    <row r="18" spans="1:9" x14ac:dyDescent="0.25">
      <c r="A18" s="3" t="s">
        <v>8</v>
      </c>
      <c r="B18" s="8">
        <v>0</v>
      </c>
      <c r="C18" s="15">
        <v>1898405.07</v>
      </c>
      <c r="D18" s="15">
        <v>96178.47</v>
      </c>
      <c r="E18" s="15">
        <v>341884.34</v>
      </c>
      <c r="F18" s="15">
        <v>1100572.6599999999</v>
      </c>
      <c r="G18" s="15">
        <v>590520.31999999995</v>
      </c>
      <c r="H18" s="15">
        <v>1231620.31</v>
      </c>
      <c r="I18" s="18">
        <f t="shared" si="0"/>
        <v>5259181.17</v>
      </c>
    </row>
    <row r="19" spans="1:9" x14ac:dyDescent="0.25">
      <c r="A19" s="3" t="s">
        <v>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18">
        <f t="shared" si="0"/>
        <v>0</v>
      </c>
    </row>
    <row r="20" spans="1:9" x14ac:dyDescent="0.25">
      <c r="A20" s="3" t="s">
        <v>10</v>
      </c>
      <c r="B20" s="8">
        <v>0</v>
      </c>
      <c r="C20" s="15">
        <v>271700</v>
      </c>
      <c r="D20" s="15">
        <v>284200</v>
      </c>
      <c r="E20" s="15">
        <v>245200</v>
      </c>
      <c r="F20" s="15">
        <v>183200</v>
      </c>
      <c r="G20" s="15">
        <v>177300</v>
      </c>
      <c r="H20" s="15">
        <v>261300</v>
      </c>
      <c r="I20" s="18">
        <f t="shared" si="0"/>
        <v>1422900</v>
      </c>
    </row>
    <row r="21" spans="1:9" x14ac:dyDescent="0.25">
      <c r="A21" s="3" t="s">
        <v>11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18">
        <f t="shared" si="0"/>
        <v>0</v>
      </c>
    </row>
    <row r="22" spans="1:9" x14ac:dyDescent="0.25">
      <c r="A22" s="3" t="s">
        <v>12</v>
      </c>
      <c r="B22" s="8">
        <v>0</v>
      </c>
      <c r="C22" s="15">
        <v>733960</v>
      </c>
      <c r="D22" s="15">
        <v>366980</v>
      </c>
      <c r="E22" s="15">
        <v>366980</v>
      </c>
      <c r="F22" s="15">
        <v>366980</v>
      </c>
      <c r="G22" s="15">
        <v>142780</v>
      </c>
      <c r="H22" s="15">
        <v>142780</v>
      </c>
      <c r="I22" s="18">
        <f t="shared" si="0"/>
        <v>2120460</v>
      </c>
    </row>
    <row r="23" spans="1:9" x14ac:dyDescent="0.25">
      <c r="A23" s="3" t="s">
        <v>13</v>
      </c>
      <c r="B23" s="8">
        <v>0</v>
      </c>
      <c r="C23" s="15">
        <v>529137.17000000004</v>
      </c>
      <c r="D23" s="8">
        <v>0</v>
      </c>
      <c r="E23" s="15">
        <v>1607252.27</v>
      </c>
      <c r="F23" s="15">
        <v>494477.86</v>
      </c>
      <c r="G23" s="15">
        <v>487561.94</v>
      </c>
      <c r="H23" s="14">
        <v>489023.94</v>
      </c>
      <c r="I23" s="18">
        <f t="shared" si="0"/>
        <v>3607453.1799999997</v>
      </c>
    </row>
    <row r="24" spans="1:9" x14ac:dyDescent="0.25">
      <c r="A24" s="3" t="s">
        <v>14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18">
        <f t="shared" si="0"/>
        <v>0</v>
      </c>
    </row>
    <row r="25" spans="1:9" x14ac:dyDescent="0.25">
      <c r="A25" s="3" t="s">
        <v>15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18">
        <f t="shared" si="0"/>
        <v>0</v>
      </c>
    </row>
    <row r="26" spans="1:9" x14ac:dyDescent="0.25">
      <c r="A26" s="3" t="s">
        <v>16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18">
        <f t="shared" si="0"/>
        <v>0</v>
      </c>
    </row>
    <row r="27" spans="1:9" s="12" customFormat="1" x14ac:dyDescent="0.25">
      <c r="A27" s="2" t="s">
        <v>17</v>
      </c>
      <c r="B27" s="18">
        <v>6785451</v>
      </c>
      <c r="C27" s="18">
        <v>8229107.2800000003</v>
      </c>
      <c r="D27" s="18">
        <v>6619680.9100000001</v>
      </c>
      <c r="E27" s="18">
        <v>7486216</v>
      </c>
      <c r="F27" s="18">
        <v>9914596.0099999998</v>
      </c>
      <c r="G27" s="18">
        <v>8859543.5199999996</v>
      </c>
      <c r="H27" s="18">
        <v>7415221.7699999996</v>
      </c>
      <c r="I27" s="18">
        <f t="shared" si="0"/>
        <v>55309816.489999995</v>
      </c>
    </row>
    <row r="28" spans="1:9" x14ac:dyDescent="0.25">
      <c r="A28" s="3" t="s">
        <v>18</v>
      </c>
      <c r="B28" s="15">
        <v>6785451</v>
      </c>
      <c r="C28" s="15">
        <v>6026300</v>
      </c>
      <c r="D28" s="15">
        <v>6632850</v>
      </c>
      <c r="E28" s="15">
        <v>6346200</v>
      </c>
      <c r="F28" s="15">
        <v>6542550</v>
      </c>
      <c r="G28" s="15">
        <v>6308400</v>
      </c>
      <c r="H28" s="15">
        <v>6457920</v>
      </c>
      <c r="I28" s="18">
        <f t="shared" si="0"/>
        <v>45099671</v>
      </c>
    </row>
    <row r="29" spans="1:9" x14ac:dyDescent="0.25">
      <c r="A29" s="3" t="s">
        <v>19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18">
        <f t="shared" si="0"/>
        <v>0</v>
      </c>
    </row>
    <row r="30" spans="1:9" x14ac:dyDescent="0.25">
      <c r="A30" s="3" t="s">
        <v>20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18">
        <f t="shared" si="0"/>
        <v>0</v>
      </c>
    </row>
    <row r="31" spans="1:9" x14ac:dyDescent="0.25">
      <c r="A31" s="3" t="s">
        <v>21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18">
        <f t="shared" si="0"/>
        <v>0</v>
      </c>
    </row>
    <row r="32" spans="1:9" x14ac:dyDescent="0.25">
      <c r="A32" s="3" t="s">
        <v>22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15">
        <v>796665</v>
      </c>
      <c r="H32" s="8">
        <v>0</v>
      </c>
      <c r="I32" s="18">
        <f t="shared" si="0"/>
        <v>796665</v>
      </c>
    </row>
    <row r="33" spans="1:9" x14ac:dyDescent="0.25">
      <c r="A33" s="3" t="s">
        <v>23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18">
        <f t="shared" si="0"/>
        <v>0</v>
      </c>
    </row>
    <row r="34" spans="1:9" x14ac:dyDescent="0.25">
      <c r="A34" s="3" t="s">
        <v>24</v>
      </c>
      <c r="B34" s="8">
        <v>0</v>
      </c>
      <c r="C34" s="15">
        <v>2202807.2799999998</v>
      </c>
      <c r="D34" s="15">
        <v>-13169.09</v>
      </c>
      <c r="E34" s="15">
        <v>1140016</v>
      </c>
      <c r="F34" s="15">
        <v>1279820.1100000001</v>
      </c>
      <c r="G34" s="15">
        <v>1754478.52</v>
      </c>
      <c r="H34" s="15">
        <v>957301.77</v>
      </c>
      <c r="I34" s="18">
        <f t="shared" si="0"/>
        <v>7321254.5899999999</v>
      </c>
    </row>
    <row r="35" spans="1:9" x14ac:dyDescent="0.25">
      <c r="A35" s="3" t="s">
        <v>25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18">
        <f t="shared" si="0"/>
        <v>0</v>
      </c>
    </row>
    <row r="36" spans="1:9" x14ac:dyDescent="0.25">
      <c r="A36" s="3" t="s">
        <v>26</v>
      </c>
      <c r="B36" s="8">
        <v>0</v>
      </c>
      <c r="C36" s="8">
        <v>0</v>
      </c>
      <c r="D36" s="8">
        <v>0</v>
      </c>
      <c r="E36" s="8">
        <v>0</v>
      </c>
      <c r="F36" s="15">
        <v>2092225.9</v>
      </c>
      <c r="G36" s="8">
        <v>0</v>
      </c>
      <c r="H36" s="8">
        <v>0</v>
      </c>
      <c r="I36" s="18">
        <f t="shared" si="0"/>
        <v>2092225.9</v>
      </c>
    </row>
    <row r="37" spans="1:9" s="12" customFormat="1" x14ac:dyDescent="0.25">
      <c r="A37" s="2" t="s">
        <v>27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18">
        <f t="shared" si="0"/>
        <v>0</v>
      </c>
    </row>
    <row r="38" spans="1:9" x14ac:dyDescent="0.25">
      <c r="A38" s="3" t="s">
        <v>28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18">
        <f t="shared" si="0"/>
        <v>0</v>
      </c>
    </row>
    <row r="39" spans="1:9" x14ac:dyDescent="0.25">
      <c r="A39" s="3" t="s">
        <v>29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18">
        <f t="shared" si="0"/>
        <v>0</v>
      </c>
    </row>
    <row r="40" spans="1:9" x14ac:dyDescent="0.25">
      <c r="A40" s="3" t="s">
        <v>30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18">
        <f t="shared" si="0"/>
        <v>0</v>
      </c>
    </row>
    <row r="41" spans="1:9" x14ac:dyDescent="0.25">
      <c r="A41" s="3" t="s">
        <v>31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18">
        <f t="shared" si="0"/>
        <v>0</v>
      </c>
    </row>
    <row r="42" spans="1:9" x14ac:dyDescent="0.25">
      <c r="A42" s="3" t="s">
        <v>32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18">
        <f t="shared" si="0"/>
        <v>0</v>
      </c>
    </row>
    <row r="43" spans="1:9" x14ac:dyDescent="0.25">
      <c r="A43" s="3" t="s">
        <v>33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18">
        <f t="shared" si="0"/>
        <v>0</v>
      </c>
    </row>
    <row r="44" spans="1:9" x14ac:dyDescent="0.25">
      <c r="A44" s="3" t="s">
        <v>34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18">
        <f t="shared" si="0"/>
        <v>0</v>
      </c>
    </row>
    <row r="45" spans="1:9" x14ac:dyDescent="0.25">
      <c r="A45" s="3" t="s">
        <v>35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18">
        <f t="shared" si="0"/>
        <v>0</v>
      </c>
    </row>
    <row r="46" spans="1:9" s="22" customFormat="1" x14ac:dyDescent="0.25">
      <c r="A46" s="21" t="s">
        <v>36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8">
        <f t="shared" si="0"/>
        <v>0</v>
      </c>
    </row>
    <row r="47" spans="1:9" x14ac:dyDescent="0.25">
      <c r="A47" s="3" t="s">
        <v>37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18">
        <f t="shared" si="0"/>
        <v>0</v>
      </c>
    </row>
    <row r="48" spans="1:9" x14ac:dyDescent="0.25">
      <c r="A48" s="3" t="s">
        <v>38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18">
        <f t="shared" si="0"/>
        <v>0</v>
      </c>
    </row>
    <row r="49" spans="1:9" x14ac:dyDescent="0.25">
      <c r="A49" s="3" t="s">
        <v>39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18">
        <f t="shared" si="0"/>
        <v>0</v>
      </c>
    </row>
    <row r="50" spans="1:9" x14ac:dyDescent="0.25">
      <c r="A50" s="3" t="s">
        <v>40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18">
        <f t="shared" si="0"/>
        <v>0</v>
      </c>
    </row>
    <row r="51" spans="1:9" x14ac:dyDescent="0.25">
      <c r="A51" s="3" t="s">
        <v>41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18">
        <f t="shared" si="0"/>
        <v>0</v>
      </c>
    </row>
    <row r="52" spans="1:9" x14ac:dyDescent="0.25">
      <c r="A52" s="3" t="s">
        <v>42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18">
        <f t="shared" si="0"/>
        <v>0</v>
      </c>
    </row>
    <row r="53" spans="1:9" s="12" customFormat="1" x14ac:dyDescent="0.25">
      <c r="A53" s="2" t="s">
        <v>43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18">
        <f t="shared" si="0"/>
        <v>0</v>
      </c>
    </row>
    <row r="54" spans="1:9" x14ac:dyDescent="0.25">
      <c r="A54" s="3" t="s">
        <v>44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18">
        <f t="shared" si="0"/>
        <v>0</v>
      </c>
    </row>
    <row r="55" spans="1:9" x14ac:dyDescent="0.25">
      <c r="A55" s="3" t="s">
        <v>45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18">
        <f t="shared" si="0"/>
        <v>0</v>
      </c>
    </row>
    <row r="56" spans="1:9" x14ac:dyDescent="0.25">
      <c r="A56" s="3" t="s">
        <v>46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18">
        <f t="shared" si="0"/>
        <v>0</v>
      </c>
    </row>
    <row r="57" spans="1:9" x14ac:dyDescent="0.25">
      <c r="A57" s="3" t="s">
        <v>47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18">
        <f t="shared" si="0"/>
        <v>0</v>
      </c>
    </row>
    <row r="58" spans="1:9" x14ac:dyDescent="0.25">
      <c r="A58" s="3" t="s">
        <v>48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18">
        <f t="shared" si="0"/>
        <v>0</v>
      </c>
    </row>
    <row r="59" spans="1:9" x14ac:dyDescent="0.25">
      <c r="A59" s="3" t="s">
        <v>49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18">
        <f t="shared" si="0"/>
        <v>0</v>
      </c>
    </row>
    <row r="60" spans="1:9" x14ac:dyDescent="0.25">
      <c r="A60" s="3" t="s">
        <v>50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18">
        <f t="shared" si="0"/>
        <v>0</v>
      </c>
    </row>
    <row r="61" spans="1:9" x14ac:dyDescent="0.25">
      <c r="A61" s="3" t="s">
        <v>51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18">
        <f t="shared" si="0"/>
        <v>0</v>
      </c>
    </row>
    <row r="62" spans="1:9" x14ac:dyDescent="0.25">
      <c r="A62" s="3" t="s">
        <v>52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18">
        <f t="shared" si="0"/>
        <v>0</v>
      </c>
    </row>
    <row r="63" spans="1:9" s="12" customFormat="1" x14ac:dyDescent="0.25">
      <c r="A63" s="2" t="s">
        <v>53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18">
        <f t="shared" si="0"/>
        <v>0</v>
      </c>
    </row>
    <row r="64" spans="1:9" x14ac:dyDescent="0.25">
      <c r="A64" s="3" t="s">
        <v>54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18">
        <f t="shared" si="0"/>
        <v>0</v>
      </c>
    </row>
    <row r="65" spans="1:9" x14ac:dyDescent="0.25">
      <c r="A65" s="3" t="s">
        <v>55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18">
        <f t="shared" si="0"/>
        <v>0</v>
      </c>
    </row>
    <row r="66" spans="1:9" x14ac:dyDescent="0.25">
      <c r="A66" s="3" t="s">
        <v>56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18">
        <f t="shared" si="0"/>
        <v>0</v>
      </c>
    </row>
    <row r="67" spans="1:9" x14ac:dyDescent="0.25">
      <c r="A67" s="3" t="s">
        <v>57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18">
        <f t="shared" si="0"/>
        <v>0</v>
      </c>
    </row>
    <row r="68" spans="1:9" s="12" customFormat="1" x14ac:dyDescent="0.25">
      <c r="A68" s="2" t="s">
        <v>58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18">
        <f t="shared" si="0"/>
        <v>0</v>
      </c>
    </row>
    <row r="69" spans="1:9" x14ac:dyDescent="0.25">
      <c r="A69" s="3" t="s">
        <v>59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18">
        <f t="shared" si="0"/>
        <v>0</v>
      </c>
    </row>
    <row r="70" spans="1:9" x14ac:dyDescent="0.25">
      <c r="A70" s="3" t="s">
        <v>60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18">
        <f t="shared" si="0"/>
        <v>0</v>
      </c>
    </row>
    <row r="71" spans="1:9" s="12" customFormat="1" x14ac:dyDescent="0.25">
      <c r="A71" s="2" t="s">
        <v>61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18">
        <f t="shared" si="0"/>
        <v>0</v>
      </c>
    </row>
    <row r="72" spans="1:9" x14ac:dyDescent="0.25">
      <c r="A72" s="3" t="s">
        <v>62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18">
        <f t="shared" si="0"/>
        <v>0</v>
      </c>
    </row>
    <row r="73" spans="1:9" x14ac:dyDescent="0.25">
      <c r="A73" s="3" t="s">
        <v>63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18">
        <f t="shared" si="0"/>
        <v>0</v>
      </c>
    </row>
    <row r="74" spans="1:9" x14ac:dyDescent="0.25">
      <c r="A74" s="3" t="s">
        <v>64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18">
        <f t="shared" si="0"/>
        <v>0</v>
      </c>
    </row>
    <row r="75" spans="1:9" x14ac:dyDescent="0.25">
      <c r="A75" s="1" t="s">
        <v>67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</row>
    <row r="76" spans="1:9" x14ac:dyDescent="0.25">
      <c r="A76" s="2" t="s">
        <v>68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15">
        <f>+B76+C76+D76+E76+F76+G76+H76</f>
        <v>0</v>
      </c>
    </row>
    <row r="77" spans="1:9" x14ac:dyDescent="0.25">
      <c r="A77" s="3" t="s">
        <v>69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15">
        <f t="shared" ref="I77:I83" si="1">+B77+C77+D77+E77+F77+G77+H77</f>
        <v>0</v>
      </c>
    </row>
    <row r="78" spans="1:9" x14ac:dyDescent="0.25">
      <c r="A78" s="3" t="s">
        <v>70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15">
        <f t="shared" si="1"/>
        <v>0</v>
      </c>
    </row>
    <row r="79" spans="1:9" x14ac:dyDescent="0.25">
      <c r="A79" s="2" t="s">
        <v>71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15">
        <f t="shared" si="1"/>
        <v>0</v>
      </c>
    </row>
    <row r="80" spans="1:9" x14ac:dyDescent="0.25">
      <c r="A80" s="3" t="s">
        <v>72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5">
        <f t="shared" si="1"/>
        <v>0</v>
      </c>
    </row>
    <row r="81" spans="1:10" x14ac:dyDescent="0.25">
      <c r="A81" s="3" t="s">
        <v>73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5">
        <f t="shared" si="1"/>
        <v>0</v>
      </c>
    </row>
    <row r="82" spans="1:10" x14ac:dyDescent="0.25">
      <c r="A82" s="2" t="s">
        <v>74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15">
        <f t="shared" si="1"/>
        <v>0</v>
      </c>
    </row>
    <row r="83" spans="1:10" x14ac:dyDescent="0.25">
      <c r="A83" s="3" t="s">
        <v>75</v>
      </c>
      <c r="B83" s="8">
        <v>0</v>
      </c>
      <c r="C83" s="8">
        <v>0</v>
      </c>
      <c r="D83" s="8">
        <v>0</v>
      </c>
      <c r="E83" s="8">
        <v>0</v>
      </c>
      <c r="G83" s="8">
        <v>0</v>
      </c>
      <c r="H83" s="8">
        <v>0</v>
      </c>
      <c r="I83" s="15">
        <f t="shared" si="1"/>
        <v>0</v>
      </c>
    </row>
    <row r="84" spans="1:10" s="42" customFormat="1" x14ac:dyDescent="0.25">
      <c r="A84" s="48" t="s">
        <v>65</v>
      </c>
      <c r="B84" s="49">
        <f>+B11+B17+B27+B37+B46+B53+B63+B68+B71+B75+B79+B82</f>
        <v>67806550.159999996</v>
      </c>
      <c r="C84" s="49">
        <f t="shared" ref="C84:H84" si="2">+C11+C17+C27+C37+C46+C53+C63+C68+C71+C75+C79+C82</f>
        <v>83331645.890000001</v>
      </c>
      <c r="D84" s="49">
        <f t="shared" si="2"/>
        <v>73520549.299999997</v>
      </c>
      <c r="E84" s="49">
        <f t="shared" si="2"/>
        <v>73413527.930000007</v>
      </c>
      <c r="F84" s="49">
        <f t="shared" si="2"/>
        <v>75208795.420000002</v>
      </c>
      <c r="G84" s="49">
        <f t="shared" si="2"/>
        <v>73140224.920000002</v>
      </c>
      <c r="H84" s="49">
        <f t="shared" si="2"/>
        <v>74992975.459999993</v>
      </c>
      <c r="I84" s="49">
        <f>+I11+I17+I27+I37+I46+I53+I63+I68+I71+I75+I79+I82</f>
        <v>521414269.07999998</v>
      </c>
    </row>
    <row r="90" spans="1:10" s="12" customFormat="1" x14ac:dyDescent="0.25">
      <c r="A90" s="19" t="s">
        <v>93</v>
      </c>
      <c r="B90" s="66" t="s">
        <v>91</v>
      </c>
      <c r="C90" s="66"/>
      <c r="D90" s="66"/>
      <c r="E90" s="66"/>
      <c r="F90" s="66" t="s">
        <v>92</v>
      </c>
      <c r="G90" s="66"/>
      <c r="H90" s="66"/>
      <c r="I90" s="66"/>
    </row>
    <row r="91" spans="1:10" x14ac:dyDescent="0.25">
      <c r="A91" s="13" t="s">
        <v>95</v>
      </c>
      <c r="B91" s="67" t="s">
        <v>100</v>
      </c>
      <c r="C91" s="67"/>
      <c r="D91" s="67"/>
      <c r="E91" s="67"/>
      <c r="F91" s="68" t="s">
        <v>96</v>
      </c>
      <c r="G91" s="68"/>
      <c r="H91" s="68"/>
      <c r="I91" s="68"/>
      <c r="J91" s="20"/>
    </row>
    <row r="92" spans="1:10" x14ac:dyDescent="0.25">
      <c r="A92" s="13" t="s">
        <v>97</v>
      </c>
      <c r="B92" s="67" t="s">
        <v>98</v>
      </c>
      <c r="C92" s="67"/>
      <c r="D92" s="67"/>
      <c r="E92" s="67"/>
      <c r="F92" s="68" t="s">
        <v>99</v>
      </c>
      <c r="G92" s="68"/>
      <c r="H92" s="68"/>
      <c r="I92" s="68"/>
    </row>
  </sheetData>
  <mergeCells count="11">
    <mergeCell ref="B90:E90"/>
    <mergeCell ref="F90:I90"/>
    <mergeCell ref="B91:E91"/>
    <mergeCell ref="F91:I91"/>
    <mergeCell ref="B92:E92"/>
    <mergeCell ref="F92:I92"/>
    <mergeCell ref="A3:I3"/>
    <mergeCell ref="A4:I4"/>
    <mergeCell ref="A5:I5"/>
    <mergeCell ref="A6:I6"/>
    <mergeCell ref="A7:I7"/>
  </mergeCells>
  <printOptions horizontalCentered="1"/>
  <pageMargins left="0.78740157480314965" right="0.98425196850393704" top="0" bottom="0" header="0.31496062992125984" footer="0.31496062992125984"/>
  <pageSetup paperSize="41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P3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Asitente Contabilidada CESAC</cp:lastModifiedBy>
  <cp:lastPrinted>2021-11-30T13:24:41Z</cp:lastPrinted>
  <dcterms:created xsi:type="dcterms:W3CDTF">2021-07-29T18:58:50Z</dcterms:created>
  <dcterms:modified xsi:type="dcterms:W3CDTF">2021-11-30T13:25:33Z</dcterms:modified>
</cp:coreProperties>
</file>