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P2 Presupuesto sin firma" sheetId="1" r:id="rId1"/>
  </sheets>
  <definedNames>
    <definedName name="_xlnm.Print_Area" localSheetId="0">'P2 Presupuesto sin firma'!$A$1:$I$120</definedName>
  </definedNames>
  <calcPr calcId="124519"/>
</workbook>
</file>

<file path=xl/calcChain.xml><?xml version="1.0" encoding="utf-8"?>
<calcChain xmlns="http://schemas.openxmlformats.org/spreadsheetml/2006/main">
  <c r="G11" i="1"/>
  <c r="C84"/>
  <c r="I53"/>
  <c r="D63"/>
  <c r="E63"/>
  <c r="F63"/>
  <c r="G63"/>
  <c r="H63"/>
  <c r="I63"/>
  <c r="I27"/>
  <c r="I17"/>
  <c r="I11"/>
  <c r="B84"/>
  <c r="C11"/>
  <c r="C53"/>
  <c r="C63"/>
  <c r="H53"/>
  <c r="H27"/>
  <c r="H17"/>
  <c r="H11"/>
  <c r="B27"/>
  <c r="C17"/>
  <c r="G53"/>
  <c r="G27"/>
  <c r="G17"/>
  <c r="F53"/>
  <c r="F27"/>
  <c r="F17"/>
  <c r="F11"/>
  <c r="E11"/>
  <c r="E53"/>
  <c r="E27"/>
  <c r="E17"/>
  <c r="D27"/>
  <c r="D17"/>
  <c r="D11"/>
  <c r="D84" s="1"/>
  <c r="C27"/>
  <c r="I84" l="1"/>
  <c r="H84"/>
  <c r="G84"/>
  <c r="F84"/>
  <c r="E84"/>
  <c r="B53"/>
  <c r="B17" l="1"/>
  <c r="B11"/>
</calcChain>
</file>

<file path=xl/sharedStrings.xml><?xml version="1.0" encoding="utf-8"?>
<sst xmlns="http://schemas.openxmlformats.org/spreadsheetml/2006/main" count="101" uniqueCount="101">
  <si>
    <t>MINISTERIO DE DEFENSA</t>
  </si>
  <si>
    <t xml:space="preserve">CUERPO ESPECIALIZADO EN SEGURIDAD AEROPORTUARIA Y DE LA AVIACION CIVIL 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</si>
  <si>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</si>
  <si>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</si>
  <si>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</si>
  <si>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</si>
  <si>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</si>
  <si>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</si>
  <si>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</si>
  <si>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</si>
  <si>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</si>
  <si>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</si>
  <si>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</si>
  <si>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</si>
  <si>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</si>
  <si>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</si>
  <si>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</si>
  <si>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</si>
  <si>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</si>
  <si>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</si>
  <si>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</si>
  <si>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</si>
  <si>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</si>
  <si>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</si>
  <si>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</si>
  <si>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</si>
  <si>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</si>
  <si>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</si>
  <si>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</si>
  <si>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</si>
  <si>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</si>
  <si>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</si>
  <si>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</si>
  <si>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</si>
  <si>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</si>
  <si>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</si>
  <si>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</si>
  <si>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</si>
  <si>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</si>
  <si>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</si>
  <si>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</si>
  <si>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</si>
  <si>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</si>
  <si>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</si>
  <si>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</si>
  <si>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</si>
  <si>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</si>
  <si>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</si>
  <si>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</si>
  <si>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</si>
  <si>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</si>
  <si>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</si>
  <si>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</si>
  <si>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</si>
  <si>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</si>
  <si>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</si>
  <si>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</si>
  <si>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</si>
  <si>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</si>
  <si>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</si>
  <si>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</si>
  <si>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</si>
  <si>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</si>
  <si>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</si>
  <si>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</si>
  <si>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</si>
  <si>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</si>
  <si>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</si>
  <si>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</si>
  <si>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</si>
  <si>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</si>
  <si>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</si>
  <si>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</si>
  <si>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</si>
  <si>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</si>
  <si>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</si>
  <si>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</si>
  <si>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</si>
  <si>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</si>
  <si>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</si>
  <si>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</si>
  <si>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</si>
  <si>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</si>
  <si>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</si>
  <si>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</si>
  <si>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el Congreso Nacional apruebe un presupuesto complementario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</si>
  <si>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</si>
  <si>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NOTAS: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</si>
  <si>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</si>
  <si>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</si>
  <si>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</si>
  <si>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 xml:space="preserve">4. Fecha de imputación: último dia del mes analizado
</t>
  </si>
  <si>
    <t>5. Fecha de Registro: el dia 1 del mes siguiente al mes analizado</t>
  </si>
  <si>
    <t>6. Fuente: SIGEF</t>
  </si>
  <si>
    <t>Año 2023</t>
  </si>
  <si>
    <t>Febrero</t>
  </si>
  <si>
    <t>Marzo</t>
  </si>
  <si>
    <t>ABRIL</t>
  </si>
  <si>
    <t>MAYO</t>
  </si>
  <si>
    <t>JUNIO</t>
  </si>
  <si>
    <t xml:space="preserve">
Fecha de Registro: Del  01 de enero del 2023
Fecha de imputación: Hasta el  30  de JUNIO  2023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</si>
</sst>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4" fillId="3" borderId="2" xfId="0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164" fontId="5" fillId="0" borderId="4" xfId="1" applyFont="1" applyBorder="1" applyAlignment="1">
      <alignment horizontal="right" vertical="center" wrapText="1"/>
    </xf>
    <xf numFmtId="0" fontId="5" fillId="0" borderId="0" xfId="0" applyFont="1" applyAlignment="1">
      <alignment horizontal="left" indent="1"/>
    </xf>
    <xf numFmtId="164" fontId="5" fillId="0" borderId="0" xfId="1" applyFont="1" applyAlignment="1">
      <alignment horizontal="right" vertical="center" wrapText="1"/>
    </xf>
    <xf numFmtId="0" fontId="2" fillId="0" borderId="0" xfId="0" applyFont="1"/>
    <xf numFmtId="0" fontId="3" fillId="0" borderId="0" xfId="0" applyFont="1" applyAlignment="1">
      <alignment horizontal="left" indent="2"/>
    </xf>
    <xf numFmtId="164" fontId="3" fillId="0" borderId="0" xfId="1" applyFont="1" applyAlignment="1">
      <alignment horizontal="right" vertical="center" wrapText="1"/>
    </xf>
    <xf numFmtId="4" fontId="3" fillId="0" borderId="0" xfId="0" applyNumberFormat="1" applyFont="1"/>
    <xf numFmtId="164" fontId="0" fillId="0" borderId="0" xfId="1" applyFont="1"/>
    <xf numFmtId="2" fontId="3" fillId="0" borderId="0" xfId="1" applyNumberFormat="1" applyFont="1" applyAlignment="1">
      <alignment horizontal="right" vertical="center" wrapText="1"/>
    </xf>
    <xf numFmtId="2" fontId="3" fillId="0" borderId="0" xfId="1" applyNumberFormat="1" applyFont="1" applyAlignment="1">
      <alignment vertical="center" wrapText="1"/>
    </xf>
    <xf numFmtId="2" fontId="5" fillId="0" borderId="0" xfId="1" applyNumberFormat="1" applyFont="1" applyAlignment="1">
      <alignment vertical="center" wrapText="1"/>
    </xf>
    <xf numFmtId="0" fontId="4" fillId="0" borderId="5" xfId="0" applyFont="1" applyFill="1" applyBorder="1" applyAlignment="1">
      <alignment vertical="center"/>
    </xf>
    <xf numFmtId="164" fontId="5" fillId="0" borderId="5" xfId="1" applyFont="1" applyFill="1" applyBorder="1"/>
    <xf numFmtId="0" fontId="0" fillId="0" borderId="0" xfId="0" applyFill="1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Alignment="1"/>
    <xf numFmtId="164" fontId="0" fillId="0" borderId="0" xfId="1" applyFont="1" applyAlignment="1"/>
    <xf numFmtId="0" fontId="3" fillId="0" borderId="0" xfId="0" applyFont="1"/>
    <xf numFmtId="164" fontId="3" fillId="0" borderId="0" xfId="1" applyFont="1"/>
    <xf numFmtId="0" fontId="6" fillId="0" borderId="0" xfId="0" applyFont="1"/>
    <xf numFmtId="0" fontId="7" fillId="0" borderId="0" xfId="0" applyFont="1"/>
    <xf numFmtId="2" fontId="5" fillId="0" borderId="4" xfId="1" applyNumberFormat="1" applyFont="1" applyBorder="1" applyAlignment="1">
      <alignment horizontal="right"/>
    </xf>
    <xf numFmtId="43" fontId="0" fillId="0" borderId="0" xfId="0" applyNumberFormat="1"/>
    <xf numFmtId="4" fontId="0" fillId="0" borderId="0" xfId="0" applyNumberFormat="1"/>
    <xf numFmtId="164" fontId="3" fillId="0" borderId="0" xfId="1" applyFont="1" applyAlignment="1">
      <alignment vertical="center" wrapText="1"/>
    </xf>
    <xf numFmtId="0" fontId="8" fillId="0" borderId="0" xfId="0" applyFont="1"/>
    <xf numFmtId="164" fontId="8" fillId="0" borderId="0" xfId="1" applyFont="1"/>
    <xf numFmtId="164" fontId="5" fillId="0" borderId="0" xfId="1" applyFont="1" applyAlignment="1">
      <alignment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4" fillId="2" borderId="2" xfId="0" applyFont="1" applyFill="1" applyBorder="1" applyAlignment="1">
      <alignment horizontal="left" vertical="center"/>
    </xf>
    <xf numFmtId="164" fontId="4" fillId="2" borderId="2" xfId="1" applyFont="1" applyFill="1" applyBorder="1" applyAlignment="1">
      <alignment horizontal="center" vertical="center" wrapText="1"/>
    </xf>
    <xf numFmtId="164" fontId="4" fillId="2" borderId="3" xfId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vertical="top" wrapText="1" readingOrder="1"/>
    </xf>
    <xf numFmtId="0" fontId="12" fillId="0" borderId="0" xfId="0" applyFont="1" applyBorder="1" applyAlignment="1">
      <alignment horizontal="center" vertical="top" wrapText="1" readingOrder="1"/>
    </xf>
    <xf numFmtId="0" fontId="11" fillId="0" borderId="1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1647824</xdr:colOff>
      <xdr:row>4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="" xmlns:a16="http://schemas.microsoft.com/office/drawing/2014/main" id="{14987403-1E98-4B6B-B588-5779CF5A0817}"/>
            </a:ext>
          </a:extLst>
        </xdr:cNvPr>
        <xdr:cNvSpPr txBox="1"/>
      </xdr:nvSpPr>
      <xdr:spPr>
        <a:xfrm>
          <a:off x="9525" y="552450"/>
          <a:ext cx="1638299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0</xdr:col>
      <xdr:colOff>1216</xdr:colOff>
      <xdr:row>1</xdr:row>
      <xdr:rowOff>98515</xdr:rowOff>
    </xdr:from>
    <xdr:to>
      <xdr:col>0</xdr:col>
      <xdr:colOff>3210052</xdr:colOff>
      <xdr:row>5</xdr:row>
      <xdr:rowOff>118930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75F699D-0097-44F6-8A86-CAA9E0155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" y="289015"/>
          <a:ext cx="3208836" cy="119805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110093</xdr:colOff>
      <xdr:row>1</xdr:row>
      <xdr:rowOff>117517</xdr:rowOff>
    </xdr:from>
    <xdr:to>
      <xdr:col>8</xdr:col>
      <xdr:colOff>1097230</xdr:colOff>
      <xdr:row>5</xdr:row>
      <xdr:rowOff>266335</xdr:rowOff>
    </xdr:to>
    <xdr:pic>
      <xdr:nvPicPr>
        <xdr:cNvPr id="4" name="0 Imagen" descr="Logo CESA con efecto copia.jpg">
          <a:extLst>
            <a:ext uri="{FF2B5EF4-FFF2-40B4-BE49-F238E27FC236}">
              <a16:creationId xmlns="" xmlns:a16="http://schemas.microsoft.com/office/drawing/2014/main" id="{7EA251BF-6CAA-4E88-A2D2-31C1024740B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7684" y="308017"/>
          <a:ext cx="2164773" cy="13264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900545</xdr:colOff>
      <xdr:row>97</xdr:row>
      <xdr:rowOff>31307</xdr:rowOff>
    </xdr:from>
    <xdr:to>
      <xdr:col>8</xdr:col>
      <xdr:colOff>606136</xdr:colOff>
      <xdr:row>116</xdr:row>
      <xdr:rowOff>104047</xdr:rowOff>
    </xdr:to>
    <xdr:pic>
      <xdr:nvPicPr>
        <xdr:cNvPr id="5" name="4 Imagen" descr="ejecucion de gasto abril.png"/>
        <xdr:cNvPicPr>
          <a:picLocks noChangeAspect="1"/>
        </xdr:cNvPicPr>
      </xdr:nvPicPr>
      <xdr:blipFill>
        <a:blip xmlns:r="http://schemas.openxmlformats.org/officeDocument/2006/relationships" r:embed="rId3"/>
        <a:srcRect t="8397" b="25627"/>
        <a:stretch>
          <a:fillRect/>
        </a:stretch>
      </xdr:blipFill>
      <xdr:spPr>
        <a:xfrm>
          <a:off x="900545" y="21038262"/>
          <a:ext cx="16590818" cy="4038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06"/>
  <sheetViews>
    <sheetView showGridLines="0" tabSelected="1" view="pageBreakPreview" topLeftCell="A58" zoomScale="55" zoomScaleNormal="70" zoomScaleSheetLayoutView="55" workbookViewId="0">
      <selection activeCell="I101" sqref="I101"/>
    </sheetView>
  </sheetViews>
  <sheetFormatPr baseColWidth="10" defaultColWidth="11.42578125" defaultRowHeight="15"/>
  <cols>
    <col min="1" max="1" width="119.5703125" customWidth="1"/>
    <col min="2" max="2" width="23.5703125" customWidth="1"/>
    <col min="3" max="3" width="17.85546875" style="10" customWidth="1"/>
    <col min="4" max="4" width="21.5703125" customWidth="1"/>
    <col min="5" max="8" width="17.5703125" customWidth="1"/>
    <col min="9" max="9" width="17.85546875" customWidth="1"/>
  </cols>
  <sheetData>
    <row r="2" spans="1:9" ht="23.25">
      <c r="A2" s="46" t="s">
        <v>0</v>
      </c>
      <c r="B2" s="47"/>
      <c r="C2" s="47"/>
      <c r="D2" s="47"/>
      <c r="E2" s="47"/>
      <c r="F2" s="47"/>
      <c r="G2" s="47"/>
      <c r="H2" s="47"/>
    </row>
    <row r="3" spans="1:9" ht="21" customHeight="1">
      <c r="A3" s="44" t="s">
        <v>1</v>
      </c>
      <c r="B3" s="45"/>
      <c r="C3" s="45"/>
      <c r="D3" s="45"/>
      <c r="E3" s="45"/>
      <c r="F3" s="45"/>
      <c r="G3" s="45"/>
      <c r="H3" s="45"/>
    </row>
    <row r="4" spans="1:9" ht="23.25">
      <c r="A4" s="48" t="s">
        <v>94</v>
      </c>
      <c r="B4" s="49"/>
      <c r="C4" s="49"/>
      <c r="D4" s="49"/>
      <c r="E4" s="49"/>
      <c r="F4" s="49"/>
      <c r="G4" s="49"/>
      <c r="H4" s="49"/>
    </row>
    <row r="5" spans="1:9" ht="25.5" customHeight="1">
      <c r="A5" s="44" t="s">
        <v>2</v>
      </c>
      <c r="B5" s="45"/>
      <c r="C5" s="45"/>
      <c r="D5" s="45"/>
      <c r="E5" s="45"/>
      <c r="F5" s="45"/>
      <c r="G5" s="45"/>
      <c r="H5" s="45"/>
    </row>
    <row r="6" spans="1:9" ht="24" customHeight="1">
      <c r="A6" s="44" t="s">
        <v>3</v>
      </c>
      <c r="B6" s="45"/>
      <c r="C6" s="45"/>
      <c r="D6" s="45"/>
      <c r="E6" s="45"/>
      <c r="F6" s="45"/>
      <c r="G6" s="45"/>
      <c r="H6" s="45"/>
    </row>
    <row r="8" spans="1:9" ht="25.5" customHeight="1">
      <c r="A8" s="36" t="s">
        <v>4</v>
      </c>
      <c r="B8" s="37" t="s">
        <v>5</v>
      </c>
      <c r="C8" s="37" t="s">
        <v>6</v>
      </c>
      <c r="D8" s="39" t="s">
        <v>7</v>
      </c>
      <c r="E8" s="40"/>
      <c r="F8" s="40"/>
      <c r="G8" s="40"/>
      <c r="H8" s="40"/>
      <c r="I8" s="40"/>
    </row>
    <row r="9" spans="1:9" ht="15.75">
      <c r="A9" s="36"/>
      <c r="B9" s="38"/>
      <c r="C9" s="38"/>
      <c r="D9" s="1" t="s">
        <v>8</v>
      </c>
      <c r="E9" s="1" t="s">
        <v>95</v>
      </c>
      <c r="F9" s="1" t="s">
        <v>96</v>
      </c>
      <c r="G9" s="1" t="s">
        <v>97</v>
      </c>
      <c r="H9" s="1" t="s">
        <v>98</v>
      </c>
      <c r="I9" s="1" t="s">
        <v>99</v>
      </c>
    </row>
    <row r="10" spans="1:9" ht="15.75">
      <c r="A10" s="2" t="s">
        <v>9</v>
      </c>
      <c r="B10" s="3"/>
      <c r="C10" s="3"/>
      <c r="D10" s="3"/>
      <c r="E10" s="3"/>
      <c r="F10" s="3"/>
      <c r="G10" s="3"/>
      <c r="H10" s="3"/>
      <c r="I10" s="3"/>
    </row>
    <row r="11" spans="1:9" s="6" customFormat="1" ht="15.75">
      <c r="A11" s="4" t="s">
        <v>10</v>
      </c>
      <c r="B11" s="5">
        <f>+B12+B13+B14+B15+B16</f>
        <v>878989672</v>
      </c>
      <c r="C11" s="5">
        <f>+C12+C13+C14+C15+C16</f>
        <v>84365417</v>
      </c>
      <c r="D11" s="5">
        <f t="shared" ref="D11" si="0">+D12+D13+D14+D15+D16</f>
        <v>73761708.489999995</v>
      </c>
      <c r="E11" s="5">
        <f>+E12+E13+E14+E15+E16</f>
        <v>73484183.109999999</v>
      </c>
      <c r="F11" s="5">
        <f>+F12+F13+F14+F15+F16</f>
        <v>73065092.359999999</v>
      </c>
      <c r="G11" s="5">
        <f>+G12+G13+G14+G15+G16</f>
        <v>73701912.659999996</v>
      </c>
      <c r="H11" s="5">
        <f>+H12+H13+H14+H15+H16</f>
        <v>75082659.159999996</v>
      </c>
      <c r="I11" s="5">
        <f>+I12+I13+I14+I15+I16</f>
        <v>75112551.120000005</v>
      </c>
    </row>
    <row r="12" spans="1:9" ht="15.75">
      <c r="A12" s="7" t="s">
        <v>11</v>
      </c>
      <c r="B12" s="8">
        <v>791778052</v>
      </c>
      <c r="C12" s="8">
        <v>74479167</v>
      </c>
      <c r="D12" s="9">
        <v>67651721</v>
      </c>
      <c r="E12" s="9">
        <v>67367371</v>
      </c>
      <c r="F12" s="9">
        <v>66976517</v>
      </c>
      <c r="G12" s="9">
        <v>67645171</v>
      </c>
      <c r="H12" s="9">
        <v>69051671</v>
      </c>
      <c r="I12" s="9">
        <v>69076171</v>
      </c>
    </row>
    <row r="13" spans="1:9" ht="15.75">
      <c r="A13" s="7" t="s">
        <v>12</v>
      </c>
      <c r="B13" s="8">
        <v>44718571</v>
      </c>
      <c r="C13" s="11">
        <v>4186875</v>
      </c>
      <c r="D13" s="9">
        <v>3423688.5</v>
      </c>
      <c r="E13" s="9">
        <v>3448164.75</v>
      </c>
      <c r="F13" s="9">
        <v>3432984.75</v>
      </c>
      <c r="G13" s="9">
        <v>3422124.75</v>
      </c>
      <c r="H13" s="9">
        <v>3417303.5</v>
      </c>
      <c r="I13" s="9">
        <v>3428092.25</v>
      </c>
    </row>
    <row r="14" spans="1:9" ht="15.75">
      <c r="A14" s="7" t="s">
        <v>13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ht="15.75">
      <c r="A15" s="7" t="s">
        <v>14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</row>
    <row r="16" spans="1:9" ht="15.75">
      <c r="A16" s="7" t="s">
        <v>15</v>
      </c>
      <c r="B16" s="8">
        <v>42493049</v>
      </c>
      <c r="C16" s="11">
        <v>5699375</v>
      </c>
      <c r="D16" s="8">
        <v>2686298.99</v>
      </c>
      <c r="E16" s="8">
        <v>2668647.36</v>
      </c>
      <c r="F16" s="8">
        <v>2655590.61</v>
      </c>
      <c r="G16" s="8">
        <v>2634616.91</v>
      </c>
      <c r="H16" s="8">
        <v>2613684.66</v>
      </c>
      <c r="I16" s="8">
        <v>2608287.87</v>
      </c>
    </row>
    <row r="17" spans="1:9" s="6" customFormat="1" ht="15.75">
      <c r="A17" s="4" t="s">
        <v>16</v>
      </c>
      <c r="B17" s="5">
        <f t="shared" ref="B17:H17" si="1">+B18+B19+B20+B21+B22+B23+B24+B25+B26</f>
        <v>93853504</v>
      </c>
      <c r="C17" s="5">
        <f>+C18+C19+C20+C21+C22+C23+C24+C25+C26</f>
        <v>16820000</v>
      </c>
      <c r="D17" s="5">
        <f t="shared" si="1"/>
        <v>1993051.95</v>
      </c>
      <c r="E17" s="5">
        <f t="shared" si="1"/>
        <v>3535344.65</v>
      </c>
      <c r="F17" s="5">
        <f t="shared" si="1"/>
        <v>5683954.5599999996</v>
      </c>
      <c r="G17" s="5">
        <f t="shared" si="1"/>
        <v>2921315.3699999996</v>
      </c>
      <c r="H17" s="5">
        <f t="shared" si="1"/>
        <v>2471064.3000000003</v>
      </c>
      <c r="I17" s="5">
        <f t="shared" ref="I17" si="2">+I18+I19+I20+I21+I22+I23+I24+I25+I26</f>
        <v>2486363.61</v>
      </c>
    </row>
    <row r="18" spans="1:9" ht="15.75">
      <c r="A18" s="7" t="s">
        <v>17</v>
      </c>
      <c r="B18" s="8">
        <v>16155960</v>
      </c>
      <c r="C18" s="11">
        <v>0</v>
      </c>
      <c r="D18" s="8">
        <v>550752.56999999995</v>
      </c>
      <c r="E18" s="8">
        <v>2343104.65</v>
      </c>
      <c r="F18" s="8">
        <v>1151538.45</v>
      </c>
      <c r="G18" s="8">
        <v>1589409.43</v>
      </c>
      <c r="H18" s="8">
        <v>1185918.6200000001</v>
      </c>
      <c r="I18" s="8">
        <v>1249643.1299999999</v>
      </c>
    </row>
    <row r="19" spans="1:9" ht="15.75">
      <c r="A19" s="7" t="s">
        <v>18</v>
      </c>
      <c r="B19" s="8">
        <v>797544</v>
      </c>
      <c r="C19" s="8">
        <v>3000000</v>
      </c>
      <c r="D19" s="11">
        <v>0</v>
      </c>
      <c r="E19" s="11">
        <v>0</v>
      </c>
      <c r="F19" s="8">
        <v>1229120</v>
      </c>
      <c r="G19" s="8">
        <v>395654</v>
      </c>
      <c r="H19" s="11">
        <v>0</v>
      </c>
      <c r="I19" s="8">
        <v>114578</v>
      </c>
    </row>
    <row r="20" spans="1:9" ht="15.75">
      <c r="A20" s="7" t="s">
        <v>19</v>
      </c>
      <c r="B20" s="8">
        <v>9000000</v>
      </c>
      <c r="C20" s="11">
        <v>0</v>
      </c>
      <c r="D20" s="11">
        <v>0</v>
      </c>
      <c r="E20" s="8">
        <v>288950</v>
      </c>
      <c r="F20" s="8">
        <v>398700</v>
      </c>
      <c r="G20" s="8">
        <v>272650</v>
      </c>
      <c r="H20" s="8">
        <v>414300</v>
      </c>
      <c r="I20" s="8">
        <v>481522.5</v>
      </c>
    </row>
    <row r="21" spans="1:9" ht="15.75">
      <c r="A21" s="7" t="s">
        <v>20</v>
      </c>
      <c r="B21" s="8">
        <v>1500000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8">
        <v>74867</v>
      </c>
    </row>
    <row r="22" spans="1:9" ht="15.75">
      <c r="A22" s="7" t="s">
        <v>21</v>
      </c>
      <c r="B22" s="8">
        <v>19000000</v>
      </c>
      <c r="C22" s="8">
        <v>1000000</v>
      </c>
      <c r="D22" s="8">
        <v>472350</v>
      </c>
      <c r="E22" s="8">
        <v>305030</v>
      </c>
      <c r="F22" s="8">
        <v>518224.73</v>
      </c>
      <c r="G22" s="8">
        <v>656280</v>
      </c>
      <c r="H22" s="8">
        <v>814819.5</v>
      </c>
      <c r="I22" s="8">
        <v>204000</v>
      </c>
    </row>
    <row r="23" spans="1:9" ht="15.75">
      <c r="A23" s="7" t="s">
        <v>22</v>
      </c>
      <c r="B23" s="8">
        <v>14000000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</row>
    <row r="24" spans="1:9" ht="15.75">
      <c r="A24" s="7" t="s">
        <v>23</v>
      </c>
      <c r="B24" s="8">
        <v>26000000</v>
      </c>
      <c r="C24" s="8">
        <v>3500000</v>
      </c>
      <c r="D24" s="8">
        <v>969949.38</v>
      </c>
      <c r="E24" s="8">
        <v>598260</v>
      </c>
      <c r="F24" s="8">
        <v>2019415.57</v>
      </c>
      <c r="G24" s="8">
        <v>7321.94</v>
      </c>
      <c r="H24" s="8">
        <v>56026.18</v>
      </c>
      <c r="I24" s="8">
        <v>80442.16</v>
      </c>
    </row>
    <row r="25" spans="1:9" ht="15.75">
      <c r="A25" s="7" t="s">
        <v>24</v>
      </c>
      <c r="B25" s="8">
        <v>2400000</v>
      </c>
      <c r="C25" s="8">
        <v>4120000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8">
        <v>78173.820000000007</v>
      </c>
    </row>
    <row r="26" spans="1:9" ht="15.75">
      <c r="A26" s="7" t="s">
        <v>25</v>
      </c>
      <c r="B26" s="8">
        <v>5000000</v>
      </c>
      <c r="C26" s="8">
        <v>5200000</v>
      </c>
      <c r="D26" s="11">
        <v>0</v>
      </c>
      <c r="E26" s="11">
        <v>0</v>
      </c>
      <c r="F26" s="8">
        <v>366955.81</v>
      </c>
      <c r="G26" s="11">
        <v>0</v>
      </c>
      <c r="H26" s="11">
        <v>0</v>
      </c>
      <c r="I26" s="8">
        <v>203137</v>
      </c>
    </row>
    <row r="27" spans="1:9" s="6" customFormat="1" ht="15.75">
      <c r="A27" s="4" t="s">
        <v>26</v>
      </c>
      <c r="B27" s="5">
        <f>+B29+B28+B30+B31+B32+B33+B34+B35+B36</f>
        <v>578922453</v>
      </c>
      <c r="C27" s="5">
        <f t="shared" ref="C27:H27" si="3">+C29+C28+C30+C31+C32+C33+C34+C35+C36</f>
        <v>-113045417</v>
      </c>
      <c r="D27" s="5">
        <f t="shared" si="3"/>
        <v>9719087.1799999997</v>
      </c>
      <c r="E27" s="5">
        <f t="shared" si="3"/>
        <v>13131647.16</v>
      </c>
      <c r="F27" s="5">
        <f t="shared" si="3"/>
        <v>11854654.51</v>
      </c>
      <c r="G27" s="5">
        <f t="shared" si="3"/>
        <v>20914558.920000002</v>
      </c>
      <c r="H27" s="5">
        <f t="shared" si="3"/>
        <v>16541547.68</v>
      </c>
      <c r="I27" s="5">
        <f t="shared" ref="I27" si="4">+I29+I28+I30+I31+I32+I33+I34+I35+I36</f>
        <v>21287030.84</v>
      </c>
    </row>
    <row r="28" spans="1:9" ht="15.75">
      <c r="A28" s="7" t="s">
        <v>27</v>
      </c>
      <c r="B28" s="8">
        <v>115600000</v>
      </c>
      <c r="C28" s="8">
        <v>80000</v>
      </c>
      <c r="D28" s="8">
        <v>6700579.2599999998</v>
      </c>
      <c r="E28" s="8">
        <v>6162966.9800000004</v>
      </c>
      <c r="F28" s="8">
        <v>6732310</v>
      </c>
      <c r="G28" s="8">
        <v>6399400</v>
      </c>
      <c r="H28" s="8">
        <v>6753720</v>
      </c>
      <c r="I28" s="8">
        <v>6921570</v>
      </c>
    </row>
    <row r="29" spans="1:9" ht="15.75">
      <c r="A29" s="7" t="s">
        <v>28</v>
      </c>
      <c r="B29" s="8">
        <v>56000000</v>
      </c>
      <c r="C29" s="8">
        <v>80000</v>
      </c>
      <c r="D29" s="11">
        <v>0</v>
      </c>
      <c r="E29" s="8">
        <v>13498.02</v>
      </c>
      <c r="F29" s="11">
        <v>0</v>
      </c>
      <c r="G29" s="8">
        <v>8906758</v>
      </c>
      <c r="H29" s="8">
        <v>392114</v>
      </c>
      <c r="I29" s="8">
        <v>6903000</v>
      </c>
    </row>
    <row r="30" spans="1:9" ht="15.75">
      <c r="A30" s="7" t="s">
        <v>29</v>
      </c>
      <c r="B30" s="8">
        <v>33000000</v>
      </c>
      <c r="C30" s="11">
        <v>0</v>
      </c>
      <c r="D30" s="11">
        <v>0</v>
      </c>
      <c r="E30" s="11">
        <v>0</v>
      </c>
      <c r="F30" s="11">
        <v>0</v>
      </c>
      <c r="G30" s="8">
        <v>344206</v>
      </c>
      <c r="H30" s="8">
        <v>122720</v>
      </c>
      <c r="I30" s="11">
        <v>0</v>
      </c>
    </row>
    <row r="31" spans="1:9" ht="15.75">
      <c r="A31" s="7" t="s">
        <v>30</v>
      </c>
      <c r="B31" s="8">
        <v>21000000</v>
      </c>
      <c r="C31" s="8">
        <v>-4000000</v>
      </c>
      <c r="D31" s="12">
        <v>0</v>
      </c>
      <c r="E31" s="8">
        <v>1446849.5</v>
      </c>
      <c r="F31" s="11">
        <v>0</v>
      </c>
      <c r="G31" s="11">
        <v>0</v>
      </c>
      <c r="H31" s="8">
        <v>1015169.9</v>
      </c>
      <c r="I31" s="8">
        <v>139826</v>
      </c>
    </row>
    <row r="32" spans="1:9" ht="15.75">
      <c r="A32" s="7" t="s">
        <v>31</v>
      </c>
      <c r="B32" s="8">
        <v>45000000</v>
      </c>
      <c r="C32" s="8">
        <v>-10140000</v>
      </c>
      <c r="D32" s="12">
        <v>0</v>
      </c>
      <c r="E32" s="12">
        <v>0</v>
      </c>
      <c r="F32" s="11">
        <v>0</v>
      </c>
      <c r="G32" s="8">
        <v>15045</v>
      </c>
      <c r="H32" s="8">
        <v>1599086.03</v>
      </c>
      <c r="I32" s="11">
        <v>0</v>
      </c>
    </row>
    <row r="33" spans="1:9" ht="15.75">
      <c r="A33" s="7" t="s">
        <v>32</v>
      </c>
      <c r="B33" s="8">
        <v>17800000</v>
      </c>
      <c r="C33" s="8">
        <v>1160000</v>
      </c>
      <c r="D33" s="12">
        <v>0</v>
      </c>
      <c r="E33" s="12">
        <v>0</v>
      </c>
      <c r="F33" s="30">
        <v>98830.9</v>
      </c>
      <c r="G33" s="8">
        <v>10502</v>
      </c>
      <c r="H33" s="8">
        <v>12724.83</v>
      </c>
      <c r="I33" s="11">
        <v>0</v>
      </c>
    </row>
    <row r="34" spans="1:9" ht="15.75">
      <c r="A34" s="7" t="s">
        <v>33</v>
      </c>
      <c r="B34" s="8">
        <v>97000000</v>
      </c>
      <c r="C34" s="8">
        <v>2000000</v>
      </c>
      <c r="D34" s="8">
        <v>3018507.92</v>
      </c>
      <c r="E34" s="8">
        <v>3129429.06</v>
      </c>
      <c r="F34" s="8">
        <v>3810544.41</v>
      </c>
      <c r="G34" s="8">
        <v>3802204.42</v>
      </c>
      <c r="H34" s="8">
        <v>3921206.12</v>
      </c>
      <c r="I34" s="8">
        <v>4690432</v>
      </c>
    </row>
    <row r="35" spans="1:9" ht="15.75">
      <c r="A35" s="7" t="s">
        <v>34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1">
        <v>0</v>
      </c>
      <c r="H35" s="11">
        <v>0</v>
      </c>
      <c r="I35" s="11">
        <v>0</v>
      </c>
    </row>
    <row r="36" spans="1:9" ht="15.75">
      <c r="A36" s="7" t="s">
        <v>35</v>
      </c>
      <c r="B36" s="8">
        <v>193522453</v>
      </c>
      <c r="C36" s="8">
        <v>-102225417</v>
      </c>
      <c r="D36" s="12">
        <v>0</v>
      </c>
      <c r="E36" s="8">
        <v>2378903.6</v>
      </c>
      <c r="F36" s="8">
        <v>1212969.2</v>
      </c>
      <c r="G36" s="8">
        <v>1436443.5</v>
      </c>
      <c r="H36" s="8">
        <v>2724806.8</v>
      </c>
      <c r="I36" s="8">
        <v>2632202.84</v>
      </c>
    </row>
    <row r="37" spans="1:9" ht="15.75">
      <c r="A37" s="4" t="s">
        <v>36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</row>
    <row r="38" spans="1:9" ht="15.75">
      <c r="A38" s="7" t="s">
        <v>37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</row>
    <row r="39" spans="1:9" ht="15.75">
      <c r="A39" s="7" t="s">
        <v>38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</row>
    <row r="40" spans="1:9" ht="15.75">
      <c r="A40" s="7" t="s">
        <v>39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</row>
    <row r="41" spans="1:9" ht="15.75">
      <c r="A41" s="7" t="s">
        <v>40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</row>
    <row r="42" spans="1:9" ht="15.75">
      <c r="A42" s="7" t="s">
        <v>41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</row>
    <row r="43" spans="1:9" ht="15.75">
      <c r="A43" s="7" t="s">
        <v>42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</row>
    <row r="44" spans="1:9" ht="15.75">
      <c r="A44" s="7" t="s">
        <v>43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</row>
    <row r="45" spans="1:9" ht="15.75">
      <c r="A45" s="7" t="s">
        <v>44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</row>
    <row r="46" spans="1:9" s="6" customFormat="1" ht="15.75">
      <c r="A46" s="4" t="s">
        <v>45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</row>
    <row r="47" spans="1:9" ht="15.75">
      <c r="A47" s="7" t="s">
        <v>46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</row>
    <row r="48" spans="1:9" ht="15.75">
      <c r="A48" s="7" t="s">
        <v>47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</row>
    <row r="49" spans="1:9" ht="15.75">
      <c r="A49" s="7" t="s">
        <v>48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</row>
    <row r="50" spans="1:9" ht="15.75">
      <c r="A50" s="7" t="s">
        <v>49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</row>
    <row r="51" spans="1:9" ht="15.75">
      <c r="A51" s="7" t="s">
        <v>50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</row>
    <row r="52" spans="1:9" ht="15.75">
      <c r="A52" s="7" t="s">
        <v>51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</row>
    <row r="53" spans="1:9" s="6" customFormat="1" ht="15.75">
      <c r="A53" s="4" t="s">
        <v>52</v>
      </c>
      <c r="B53" s="5">
        <f>+B54+B55+B56+B57+B58+B59+B60+B61+B62</f>
        <v>16000000</v>
      </c>
      <c r="C53" s="5">
        <f>+C54+C55+C56+C57+C58+C59+C60+C61+C62</f>
        <v>10860000</v>
      </c>
      <c r="D53" s="13">
        <v>0</v>
      </c>
      <c r="E53" s="5">
        <f>+E54</f>
        <v>1538307</v>
      </c>
      <c r="F53" s="5">
        <f>+F54+F58</f>
        <v>289312.40000000002</v>
      </c>
      <c r="G53" s="5">
        <f>+G54+G58</f>
        <v>0</v>
      </c>
      <c r="H53" s="5">
        <f>+H55+H58</f>
        <v>491921.94</v>
      </c>
      <c r="I53" s="5">
        <f>SUM(I54+I55+I56+I57+I58+I59+I60+I61+I62)</f>
        <v>1106722</v>
      </c>
    </row>
    <row r="54" spans="1:9" ht="15.75">
      <c r="A54" s="7" t="s">
        <v>53</v>
      </c>
      <c r="B54" s="8">
        <v>15000000</v>
      </c>
      <c r="C54" s="30">
        <v>3480000</v>
      </c>
      <c r="D54" s="12">
        <v>0</v>
      </c>
      <c r="E54" s="8">
        <v>1538307</v>
      </c>
      <c r="F54" s="8">
        <v>220754.4</v>
      </c>
      <c r="G54" s="8"/>
      <c r="H54" s="8"/>
      <c r="I54" s="8">
        <v>787732.6</v>
      </c>
    </row>
    <row r="55" spans="1:9" ht="15.75">
      <c r="A55" s="7" t="s">
        <v>54</v>
      </c>
      <c r="B55" s="12">
        <v>0</v>
      </c>
      <c r="C55" s="30">
        <v>2000000</v>
      </c>
      <c r="D55" s="12">
        <v>0</v>
      </c>
      <c r="E55" s="12">
        <v>0</v>
      </c>
      <c r="F55" s="12">
        <v>0</v>
      </c>
      <c r="G55" s="12">
        <v>0</v>
      </c>
      <c r="H55" s="12">
        <v>326860</v>
      </c>
      <c r="I55" s="12">
        <v>188505</v>
      </c>
    </row>
    <row r="56" spans="1:9" ht="15.75">
      <c r="A56" s="7" t="s">
        <v>55</v>
      </c>
      <c r="B56" s="12">
        <v>0</v>
      </c>
      <c r="C56" s="8">
        <v>1500000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</row>
    <row r="57" spans="1:9" ht="15.75">
      <c r="A57" s="7" t="s">
        <v>56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</row>
    <row r="58" spans="1:9" ht="15.75">
      <c r="A58" s="7" t="s">
        <v>57</v>
      </c>
      <c r="B58" s="8">
        <v>1000000</v>
      </c>
      <c r="C58" s="8">
        <v>3880000</v>
      </c>
      <c r="D58" s="12">
        <v>0</v>
      </c>
      <c r="E58" s="12">
        <v>0</v>
      </c>
      <c r="F58" s="30">
        <v>68558</v>
      </c>
      <c r="G58" s="11">
        <v>0</v>
      </c>
      <c r="H58" s="30">
        <v>165061.94</v>
      </c>
      <c r="I58" s="30">
        <v>130484.4</v>
      </c>
    </row>
    <row r="59" spans="1:9" ht="15.75">
      <c r="A59" s="7" t="s">
        <v>58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</row>
    <row r="60" spans="1:9" ht="15.75">
      <c r="A60" s="7" t="s">
        <v>59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</row>
    <row r="61" spans="1:9" ht="15.75">
      <c r="A61" s="7" t="s">
        <v>60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</row>
    <row r="62" spans="1:9" ht="15.75">
      <c r="A62" s="7" t="s">
        <v>61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</row>
    <row r="63" spans="1:9" s="6" customFormat="1" ht="15.75">
      <c r="A63" s="4" t="s">
        <v>62</v>
      </c>
      <c r="B63" s="13">
        <v>0</v>
      </c>
      <c r="C63" s="33">
        <f>SUM(C64)+C65+C66+C67</f>
        <v>1000000</v>
      </c>
      <c r="D63" s="13">
        <f t="shared" ref="D63:I63" si="5">SUM(D64)+D65+D66+D67</f>
        <v>0</v>
      </c>
      <c r="E63" s="13">
        <f t="shared" si="5"/>
        <v>0</v>
      </c>
      <c r="F63" s="13">
        <f t="shared" si="5"/>
        <v>0</v>
      </c>
      <c r="G63" s="13">
        <f t="shared" si="5"/>
        <v>0</v>
      </c>
      <c r="H63" s="13">
        <f t="shared" si="5"/>
        <v>0</v>
      </c>
      <c r="I63" s="33">
        <f t="shared" si="5"/>
        <v>379960</v>
      </c>
    </row>
    <row r="64" spans="1:9" ht="15.75">
      <c r="A64" s="7" t="s">
        <v>63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</row>
    <row r="65" spans="1:9" ht="15.75">
      <c r="A65" s="7" t="s">
        <v>64</v>
      </c>
      <c r="B65" s="12">
        <v>0</v>
      </c>
      <c r="C65" s="30">
        <v>1000000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30">
        <v>379960</v>
      </c>
    </row>
    <row r="66" spans="1:9" ht="15.75">
      <c r="A66" s="7" t="s">
        <v>65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</row>
    <row r="67" spans="1:9" ht="15.75">
      <c r="A67" s="7" t="s">
        <v>66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</row>
    <row r="68" spans="1:9" s="6" customFormat="1" ht="15.75">
      <c r="A68" s="4" t="s">
        <v>67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</row>
    <row r="69" spans="1:9" ht="15.75">
      <c r="A69" s="7" t="s">
        <v>68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</row>
    <row r="70" spans="1:9" ht="15.75">
      <c r="A70" s="7" t="s">
        <v>69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</row>
    <row r="71" spans="1:9" s="6" customFormat="1" ht="15.75">
      <c r="A71" s="4" t="s">
        <v>70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</row>
    <row r="72" spans="1:9" ht="15.75">
      <c r="A72" s="7" t="s">
        <v>71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</row>
    <row r="73" spans="1:9" ht="15.75">
      <c r="A73" s="7" t="s">
        <v>72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</row>
    <row r="74" spans="1:9" ht="15.75">
      <c r="A74" s="7" t="s">
        <v>73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</row>
    <row r="75" spans="1:9" ht="15.75">
      <c r="A75" s="2" t="s">
        <v>74</v>
      </c>
      <c r="B75" s="27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</row>
    <row r="76" spans="1:9" ht="15.75">
      <c r="A76" s="4" t="s">
        <v>75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</row>
    <row r="77" spans="1:9" ht="15.75">
      <c r="A77" s="7" t="s">
        <v>76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</row>
    <row r="78" spans="1:9" ht="15.75">
      <c r="A78" s="7" t="s">
        <v>77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</row>
    <row r="79" spans="1:9" ht="15.75">
      <c r="A79" s="4" t="s">
        <v>78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</row>
    <row r="80" spans="1:9" ht="15.75">
      <c r="A80" s="7" t="s">
        <v>79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</row>
    <row r="81" spans="1:9" ht="15.75">
      <c r="A81" s="7" t="s">
        <v>80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</row>
    <row r="82" spans="1:9" ht="15.75">
      <c r="A82" s="4" t="s">
        <v>81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</row>
    <row r="83" spans="1:9" ht="15.75">
      <c r="A83" s="7" t="s">
        <v>82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</row>
    <row r="84" spans="1:9" s="16" customFormat="1" ht="15.75">
      <c r="A84" s="14" t="s">
        <v>83</v>
      </c>
      <c r="B84" s="15">
        <f>+B11+B17+B27+B53</f>
        <v>1567765629</v>
      </c>
      <c r="C84" s="15">
        <f>SUM(C11+C17+C27+C37+C46+C53+C63)</f>
        <v>0</v>
      </c>
      <c r="D84" s="15">
        <f t="shared" ref="D84:H84" si="6">+D11+D17+D27+D53</f>
        <v>85473847.620000005</v>
      </c>
      <c r="E84" s="15">
        <f t="shared" si="6"/>
        <v>91689481.920000002</v>
      </c>
      <c r="F84" s="15">
        <f t="shared" si="6"/>
        <v>90893013.830000013</v>
      </c>
      <c r="G84" s="15">
        <f t="shared" si="6"/>
        <v>97537786.950000003</v>
      </c>
      <c r="H84" s="15">
        <f t="shared" si="6"/>
        <v>94587193.079999983</v>
      </c>
      <c r="I84" s="15">
        <f>+I11+I17+I27+I53+I63</f>
        <v>100372627.57000001</v>
      </c>
    </row>
    <row r="85" spans="1:9" ht="37.5" customHeight="1" thickBot="1">
      <c r="A85" s="17" t="s">
        <v>100</v>
      </c>
      <c r="D85" s="12"/>
      <c r="F85" s="12"/>
      <c r="G85" s="12"/>
      <c r="H85" s="12"/>
    </row>
    <row r="86" spans="1:9">
      <c r="A86" s="18" t="s">
        <v>84</v>
      </c>
      <c r="D86" s="29"/>
      <c r="F86" s="28"/>
      <c r="G86" s="28"/>
      <c r="H86" s="28"/>
    </row>
    <row r="87" spans="1:9" ht="30">
      <c r="A87" s="19" t="s">
        <v>85</v>
      </c>
      <c r="D87" s="10"/>
    </row>
    <row r="88" spans="1:9">
      <c r="A88" s="34" t="s">
        <v>86</v>
      </c>
      <c r="D88" s="10"/>
    </row>
    <row r="89" spans="1:9" ht="43.5" customHeight="1" thickBot="1">
      <c r="A89" s="35"/>
    </row>
    <row r="90" spans="1:9" ht="3" hidden="1" customHeight="1">
      <c r="A90" s="20"/>
      <c r="D90" s="10"/>
    </row>
    <row r="91" spans="1:9" ht="47.25" hidden="1" customHeight="1">
      <c r="A91" s="20"/>
      <c r="D91" s="10"/>
    </row>
    <row r="92" spans="1:9">
      <c r="A92" s="6" t="s">
        <v>87</v>
      </c>
      <c r="D92" s="10"/>
    </row>
    <row r="93" spans="1:9">
      <c r="A93" s="17" t="s">
        <v>88</v>
      </c>
      <c r="D93" s="10"/>
    </row>
    <row r="94" spans="1:9" s="21" customFormat="1" ht="19.5" customHeight="1">
      <c r="A94" s="21" t="s">
        <v>89</v>
      </c>
      <c r="C94" s="22"/>
      <c r="D94" s="10"/>
    </row>
    <row r="95" spans="1:9">
      <c r="A95" t="s">
        <v>90</v>
      </c>
      <c r="D95" s="28"/>
    </row>
    <row r="96" spans="1:9" ht="16.5" customHeight="1">
      <c r="A96" s="21" t="s">
        <v>91</v>
      </c>
    </row>
    <row r="97" spans="1:9">
      <c r="A97" t="s">
        <v>92</v>
      </c>
    </row>
    <row r="98" spans="1:9">
      <c r="A98" t="s">
        <v>93</v>
      </c>
    </row>
    <row r="102" spans="1:9" s="23" customFormat="1" ht="22.5">
      <c r="A102" s="31"/>
      <c r="B102" s="31"/>
      <c r="C102" s="32"/>
      <c r="D102" s="31"/>
      <c r="E102" s="31"/>
      <c r="F102" s="31"/>
      <c r="G102" s="31"/>
      <c r="H102" s="31"/>
    </row>
    <row r="103" spans="1:9" s="25" customFormat="1" ht="21" customHeight="1">
      <c r="A103" s="41"/>
      <c r="B103" s="41"/>
      <c r="C103" s="41"/>
      <c r="D103" s="41"/>
      <c r="E103" s="41"/>
      <c r="F103" s="41"/>
      <c r="G103" s="41"/>
      <c r="H103" s="41"/>
      <c r="I103" s="41"/>
    </row>
    <row r="104" spans="1:9" s="26" customFormat="1" ht="24.75">
      <c r="A104" s="42"/>
      <c r="B104" s="42"/>
      <c r="C104" s="42"/>
      <c r="D104" s="42"/>
      <c r="E104" s="42"/>
      <c r="F104" s="42"/>
      <c r="G104" s="42"/>
      <c r="H104" s="42"/>
      <c r="I104" s="42"/>
    </row>
    <row r="105" spans="1:9" s="26" customFormat="1" ht="17.25" customHeight="1">
      <c r="A105" s="43"/>
      <c r="B105" s="43"/>
      <c r="C105" s="43"/>
      <c r="D105" s="43"/>
      <c r="E105" s="43"/>
      <c r="F105" s="43"/>
      <c r="G105" s="43"/>
      <c r="H105" s="43"/>
      <c r="I105" s="43"/>
    </row>
    <row r="106" spans="1:9" s="23" customFormat="1" ht="15.75">
      <c r="C106" s="24"/>
    </row>
  </sheetData>
  <mergeCells count="13">
    <mergeCell ref="A103:I103"/>
    <mergeCell ref="A104:I104"/>
    <mergeCell ref="A105:I105"/>
    <mergeCell ref="A3:H3"/>
    <mergeCell ref="A2:H2"/>
    <mergeCell ref="A4:H4"/>
    <mergeCell ref="A5:H5"/>
    <mergeCell ref="A6:H6"/>
    <mergeCell ref="A88:A89"/>
    <mergeCell ref="A8:A9"/>
    <mergeCell ref="B8:B9"/>
    <mergeCell ref="C8:C9"/>
    <mergeCell ref="D8:I8"/>
  </mergeCells>
  <pageMargins left="0.39370078740157483" right="0" top="0" bottom="0.15748031496062992" header="0.15748031496062992" footer="0.15748031496062992"/>
  <pageSetup paperSize="126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sin firma</vt:lpstr>
      <vt:lpstr>'P2 Presupuesto sin firma'!Área_de_impresión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enc.presupuesto</dc:creator>
  <cp:lastModifiedBy>enc.presupuesto</cp:lastModifiedBy>
  <cp:lastPrinted>2023-07-03T14:24:34Z</cp:lastPrinted>
  <dcterms:created xsi:type="dcterms:W3CDTF">2023-02-01T13:28:26Z</dcterms:created>
  <dcterms:modified xsi:type="dcterms:W3CDTF">2023-07-05T14:48:37Z</dcterms:modified>
</cp:coreProperties>
</file>