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182C8C69-A56B-492D-8FC9-9A666ACF6229}" xr6:coauthVersionLast="47" xr6:coauthVersionMax="47" xr10:uidLastSave="{00000000-0000-0000-0000-000000000000}"/>
  <bookViews>
    <workbookView xWindow="-108" yWindow="-108" windowWidth="23256" windowHeight="12456" tabRatio="840" xr2:uid="{00000000-000D-0000-FFFF-FFFF00000000}"/>
  </bookViews>
  <sheets>
    <sheet name="1er. Semestre" sheetId="3" r:id="rId1"/>
  </sheets>
  <externalReferences>
    <externalReference r:id="rId2"/>
  </externalReferences>
  <definedNames>
    <definedName name="_xlnm.Print_Area" localSheetId="0">'1er. Semestre'!$B$1:$K$45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3" l="1"/>
  <c r="J30" i="3"/>
  <c r="J26" i="3" l="1"/>
  <c r="D17" i="3"/>
  <c r="D16" i="3"/>
  <c r="D15" i="3"/>
</calcChain>
</file>

<file path=xl/sharedStrings.xml><?xml version="1.0" encoding="utf-8"?>
<sst xmlns="http://schemas.openxmlformats.org/spreadsheetml/2006/main" count="72" uniqueCount="72">
  <si>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</si>
  <si>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</si>
  <si>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</si>
  <si>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</si>
  <si>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</si>
  <si>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</si>
  <si>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</si>
  <si>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</si>
  <si>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</si>
  <si>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</si>
  <si>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</si>
  <si>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</si>
  <si>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</si>
  <si>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</si>
  <si>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</si>
  <si>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</si>
  <si>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</si>
  <si>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</si>
  <si>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</si>
  <si>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</si>
  <si>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</si>
  <si>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</si>
  <si>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</si>
  <si>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</si>
  <si>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</si>
  <si>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</si>
  <si>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</si>
  <si>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</si>
  <si>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</si>
  <si>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</si>
  <si>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</si>
  <si>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</si>
  <si>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</si>
  <si>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</si>
  <si>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</si>
  <si>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</si>
  <si>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</si>
  <si>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</si>
  <si>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</si>
  <si>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</si>
  <si>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</si>
  <si>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</si>
  <si>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</si>
  <si>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</si>
  <si>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</si>
  <si>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</si>
  <si>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</si>
  <si>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0203 MINISTERIO DE DEFENSA</t>
  </si>
  <si>
    <t>01 MINISTERIO DE DEFENSA</t>
  </si>
  <si>
    <t>1.4.1</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</si>
  <si>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</si>
  <si>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</si>
  <si>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6046 - Servicio de seguridad aeroportuaria</t>
  </si>
  <si>
    <t>Cantidad de inspecciones realizadas en los diferentes aeropuertos del país.</t>
  </si>
  <si>
    <t>6046- Servicio de Seguridad Aeroportuaria</t>
  </si>
  <si>
    <t>11- Defensa Nacional</t>
  </si>
  <si>
    <t>Asimilado Militar, FARD</t>
  </si>
  <si>
    <t>Director de Planificación y Desarrollo</t>
  </si>
  <si>
    <t>Lic. Juan José Ureña</t>
  </si>
  <si>
    <t>I -Información Institucional</t>
  </si>
  <si>
    <t>01 CUERPO ESPECIALIZADO EN SEGURIDAD AEROPORTUARIA Y AVIACIÓN CIVIL, CESAC</t>
  </si>
  <si>
    <t>Realizar inspecciones de seguridad a pasajeros, tripulantes, empleados, aeronaves, vehículos, carga aérea e infraestructuras aeroportuaria, mediante la aplicación de normas, métodos y procedimientos, establecidos por la Organización de Aviación Civil Internacional (OACI).</t>
  </si>
  <si>
    <t>Población en general que utiliza las instalaciones aeroportuarias del país.</t>
  </si>
  <si>
    <t>Consiste en la aplicación de procedimientos de seguridad en las diferentes terminales aeroportuarias del país, para salvaguardar la aviación civil contra actos de interferencia ilícita.</t>
  </si>
  <si>
    <t xml:space="preserve">Incorporación de dos aeropuertos al Centro de Comando y Control C-4 de la Sede Central.                                                                                                                                                                                      
</t>
  </si>
  <si>
    <t>Programación Semestral</t>
  </si>
  <si>
    <t>Ejecución Semestral</t>
  </si>
  <si>
    <r>
      <rPr>
        <b/>
        <sz val="12"/>
        <rFont val="Calibri"/>
        <family val="2"/>
      </rPr>
      <t xml:space="preserve">Nota: </t>
    </r>
    <r>
      <rPr>
        <sz val="12"/>
        <rFont val="Calibri"/>
        <family val="2"/>
      </rPr>
      <t>Informe de evaluación correspondiente al 1er. semestre 2023</t>
    </r>
  </si>
  <si>
    <r>
      <rPr>
        <b/>
        <i/>
        <sz val="11"/>
        <rFont val="Calibri"/>
        <family val="2"/>
        <scheme val="minor"/>
      </rPr>
      <t>En la ejecución fisca,</t>
    </r>
    <r>
      <rPr>
        <i/>
        <sz val="11"/>
        <rFont val="Calibri"/>
        <family val="2"/>
        <scheme val="minor"/>
      </rPr>
      <t xml:space="preserve"> hubo un aumento de un 23.69% en comparación con lo programado, esto se debió al incremento en las salidas de pasajeros por las diferentes terminales aeroportuaria del país, donde los aeropuertos que presentaron incremento fueron: Punta Cana con 9.97%, Las Américas 5.33%, Santiago 2.08% y Puerto Plata 4.10%, La Romana 0.50%, Joaquín Balaguer 0.32% y Juan Bosh 1.39%.
</t>
    </r>
    <r>
      <rPr>
        <b/>
        <i/>
        <sz val="11"/>
        <rFont val="Calibri"/>
        <family val="2"/>
        <scheme val="minor"/>
      </rPr>
      <t>La ejecución financiera</t>
    </r>
    <r>
      <rPr>
        <i/>
        <sz val="11"/>
        <rFont val="Calibri"/>
        <family val="2"/>
        <scheme val="minor"/>
      </rPr>
      <t xml:space="preserve"> presenta un desvió de un 22.53% respecto a lo programado, debido a que la cuota para los gastos operacionales correspondiente al 1er. trimestre del año, fue aprobada a mediado del mes de febrero y antes de empezar a ejecutar debemos cumplir con los procesos de compras y contratación establecidos en la Ley 340-06, así mismo, en el 2do. trimestre hay procesos de compras, pero por el umbral (Comparación de Precios) están siendo registrados en el Sistema Unificado de Gestión de Pagos (SUGEP) de la Controlaría General de la República; por lo que aun están en proceso de certificación de registro de contrato y se ha prolongado el tiempo para poder hacer le ejecución del gasto.</t>
    </r>
  </si>
  <si>
    <t>Informe de Evaluación Semestral de las Metas Físicas-Financieras</t>
  </si>
  <si>
    <t>Realizadas durante el año 2023, un total de 28,930,901 inspecciones de seguridad en los aeropuertos del país, a fin de contribuir en la protección de la aviación civil contra actos de interferencia ilícita.</t>
  </si>
  <si>
    <t xml:space="preserve">En el semestre enero-junio 2023, se logró realizar 18,673,723 inspecciones de 15,097,473 programadas, lo cual representa un 123.19%, esta ejecución física corresponde al 64.55% de lo programado para el año. La ejecución presupuestaria de dicho semestre ascendió  a RD$560,553,950.97, representando un 74.24% del presupuesto programado en el semestre (RD$755,100,314.48).
Dentro de las inspecciones se encuentran: 43,337 de aeronaves, 4,622,990 de pasajeros, 132,322 de pasajeros con máquinas detectoras de trazas, 11,557,475 de equipajes, 2,262,500 de empleados de aeropuertos y 55,098 de vehículos. Contribuyendo de esta forma a la misión de este cuerpo especializado que es garantizar los servicios de seguridad en los aeropuertos del país, para la protección de la aviación civil.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</si>
</sst>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i/>
      <sz val="10"/>
      <color theme="1"/>
      <name val="Calibri"/>
      <family val="2"/>
      <scheme val="minor"/>
    </font>
    <font>
      <i/>
      <sz val="11"/>
      <color theme="1"/>
      <name val="Calibri"/>
      <family val="2"/>
      <scheme val="minor"/>
    </font>
    <font>
      <b/>
      <sz val="12"/>
      <name val="Calibri"/>
      <family val="2"/>
    </font>
    <font>
      <sz val="12"/>
      <color rgb="FF1673BA"/>
      <name val="Arial"/>
      <family val="2"/>
    </font>
    <font>
      <sz val="12"/>
      <name val="Calibri"/>
      <family val="2"/>
    </font>
    <font>
      <i/>
      <sz val="11"/>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FFF"/>
        <bgColor indexed="64"/>
      </patternFill>
    </fill>
  </fills>
  <borders count="4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1"/>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1"/>
      </left>
      <right/>
      <top/>
      <bottom/>
      <diagonal/>
    </border>
    <border>
      <left style="thin">
        <color theme="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0" fillId="0" borderId="0" xfId="0" applyNumberFormat="1"/>
    <xf numFmtId="43" fontId="0" fillId="0" borderId="0" xfId="1" applyFont="1"/>
    <xf numFmtId="4" fontId="0" fillId="0" borderId="0" xfId="0" applyNumberFormat="1"/>
    <xf numFmtId="0" fontId="19" fillId="0" borderId="0" xfId="0" applyFont="1" applyAlignment="1">
      <alignment vertical="center"/>
    </xf>
    <xf numFmtId="0" fontId="23" fillId="10" borderId="0" xfId="0" applyFont="1" applyFill="1" applyAlignment="1">
      <alignment horizontal="left" vertical="center" wrapText="1"/>
    </xf>
    <xf numFmtId="9" fontId="0" fillId="0" borderId="0" xfId="2" applyFont="1"/>
    <xf numFmtId="3" fontId="17" fillId="0" borderId="28" xfId="0" applyNumberFormat="1" applyFont="1" applyBorder="1" applyAlignment="1" applyProtection="1">
      <alignment horizontal="center" vertical="center" wrapText="1" readingOrder="1"/>
      <protection locked="0"/>
    </xf>
    <xf numFmtId="0" fontId="9" fillId="0" borderId="38" xfId="0" applyFont="1" applyBorder="1" applyAlignment="1" applyProtection="1">
      <alignment vertical="center" wrapText="1"/>
      <protection locked="0"/>
    </xf>
    <xf numFmtId="0" fontId="9" fillId="0" borderId="41" xfId="0" applyFont="1" applyBorder="1" applyAlignment="1" applyProtection="1">
      <alignment vertical="center" wrapText="1"/>
      <protection locked="0"/>
    </xf>
    <xf numFmtId="0" fontId="9" fillId="0" borderId="42" xfId="0" applyFont="1" applyBorder="1" applyAlignment="1" applyProtection="1">
      <alignment vertical="center" wrapText="1"/>
      <protection locked="0"/>
    </xf>
    <xf numFmtId="0" fontId="24" fillId="0" borderId="0" xfId="0" applyFont="1" applyAlignment="1">
      <alignment vertic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6"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1" fillId="0" borderId="0" xfId="0" applyFont="1" applyAlignment="1" applyProtection="1">
      <alignment horizontal="center"/>
      <protection locked="0"/>
    </xf>
    <xf numFmtId="0" fontId="21" fillId="0" borderId="39"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46"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top" wrapText="1"/>
      <protection locked="0"/>
    </xf>
    <xf numFmtId="0" fontId="21" fillId="0" borderId="34" xfId="0" applyFont="1" applyBorder="1" applyAlignment="1" applyProtection="1">
      <alignment horizontal="left" vertical="top" wrapText="1"/>
      <protection locked="0"/>
    </xf>
    <xf numFmtId="0" fontId="21" fillId="0" borderId="35" xfId="0" applyFont="1" applyBorder="1" applyAlignment="1" applyProtection="1">
      <alignment horizontal="left" vertical="top" wrapText="1"/>
      <protection locked="0"/>
    </xf>
    <xf numFmtId="0" fontId="11" fillId="0" borderId="0" xfId="0" applyFont="1" applyAlignment="1" applyProtection="1">
      <alignment horizontal="center" wrapText="1"/>
      <protection locked="0"/>
    </xf>
    <xf numFmtId="0" fontId="22" fillId="0" borderId="0" xfId="0" applyFont="1" applyAlignment="1" applyProtection="1">
      <alignment horizontal="center"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99061</xdr:colOff>
      <xdr:row>1</xdr:row>
      <xdr:rowOff>19051</xdr:rowOff>
    </xdr:from>
    <xdr:ext cx="1256902" cy="742950"/>
    <xdr:pic>
      <xdr:nvPicPr>
        <xdr:cNvPr id="2" name="Imagen 1">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299086" y="219076"/>
          <a:ext cx="1256902" cy="742950"/>
        </a:xfrm>
        <a:prstGeom prst="rect">
          <a:avLst/>
        </a:prstGeom>
      </xdr:spPr>
    </xdr:pic>
    <xdr:clientData/>
  </xdr:oneCellAnchor>
  <xdr:twoCellAnchor editAs="oneCell">
    <xdr:from>
      <xdr:col>7</xdr:col>
      <xdr:colOff>236220</xdr:colOff>
      <xdr:row>39</xdr:row>
      <xdr:rowOff>100126</xdr:rowOff>
    </xdr:from>
    <xdr:to>
      <xdr:col>11</xdr:col>
      <xdr:colOff>62759</xdr:colOff>
      <xdr:row>51</xdr:row>
      <xdr:rowOff>15240</xdr:rowOff>
    </xdr:to>
    <xdr:pic>
      <xdr:nvPicPr>
        <xdr:cNvPr id="4" name="Imagen 3">
          <a:extLst>
            <a:ext uri="{FF2B5EF4-FFF2-40B4-BE49-F238E27FC236}">
              <a16:creationId xmlns:a16="http://schemas.microsoft.com/office/drawing/2014/main" id="{E6DB631C-979B-744D-5249-CADB0809C4DA}"/>
            </a:ext>
          </a:extLst>
        </xdr:cNvPr>
        <xdr:cNvPicPr>
          <a:picLocks noChangeAspect="1"/>
        </xdr:cNvPicPr>
      </xdr:nvPicPr>
      <xdr:blipFill>
        <a:blip xmlns:r="http://schemas.openxmlformats.org/officeDocument/2006/relationships" r:embed="rId2"/>
        <a:stretch>
          <a:fillRect/>
        </a:stretch>
      </xdr:blipFill>
      <xdr:spPr>
        <a:xfrm>
          <a:off x="6362700" y="14600986"/>
          <a:ext cx="3301259" cy="2102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B29:K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Tabla134[Física 
(E)]/Tabla134[Física
(C)]</calculatedColumnFormula>
    </tableColumn>
    <tableColumn id="8" xr3:uid="{00000000-0010-0000-0000-000008000000}" name="Financiero _x000a_(%) _x000a_H=F/D" dataDxfId="0">
      <calculatedColumnFormula>Tabla134[Financiera 
 (F)]/Tabla134[Financiera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M44"/>
  <sheetViews>
    <sheetView showGridLines="0" tabSelected="1" topLeftCell="A39" zoomScaleNormal="100" workbookViewId="0">
      <selection activeCell="E54" sqref="E54"/>
    </sheetView>
  </sheetViews>
  <sheetFormatPr baseColWidth="10" defaultRowHeight="14.4" x14ac:dyDescent="0.3"/>
  <cols>
    <col min="1" max="1" width="3" customWidth="1"/>
    <col min="2" max="2" width="23" style="5" customWidth="1"/>
    <col min="3" max="11" width="12.6640625" style="5" customWidth="1"/>
    <col min="12" max="12" width="11.88671875" bestFit="1" customWidth="1"/>
  </cols>
  <sheetData>
    <row r="1" spans="2:11" ht="15" thickBot="1" x14ac:dyDescent="0.35"/>
    <row r="2" spans="2:11" ht="21.6" thickBot="1" x14ac:dyDescent="0.35">
      <c r="B2" s="17"/>
      <c r="C2" s="39" t="s">
        <v>69</v>
      </c>
      <c r="D2" s="40"/>
      <c r="E2" s="40"/>
      <c r="F2" s="40"/>
      <c r="G2" s="40"/>
      <c r="H2" s="40"/>
      <c r="I2" s="40"/>
      <c r="J2" s="40"/>
      <c r="K2" s="41"/>
    </row>
    <row r="3" spans="2:11" ht="21.6" thickBot="1" x14ac:dyDescent="0.35">
      <c r="B3" s="18"/>
      <c r="C3" s="42" t="s">
        <v>0</v>
      </c>
      <c r="D3" s="43"/>
      <c r="E3" s="42" t="s">
        <v>1</v>
      </c>
      <c r="F3" s="43"/>
      <c r="G3" s="43"/>
      <c r="H3" s="43"/>
      <c r="I3" s="44"/>
      <c r="J3" s="1" t="s">
        <v>2</v>
      </c>
      <c r="K3" s="2" t="s">
        <v>3</v>
      </c>
    </row>
    <row r="4" spans="2:11" ht="21.6" thickBot="1" x14ac:dyDescent="0.35">
      <c r="B4" s="19"/>
      <c r="C4" s="45" t="s">
        <v>4</v>
      </c>
      <c r="D4" s="46"/>
      <c r="E4" s="45"/>
      <c r="F4" s="46"/>
      <c r="G4" s="46"/>
      <c r="H4" s="46"/>
      <c r="I4" s="47"/>
      <c r="J4" s="23"/>
      <c r="K4" s="24"/>
    </row>
    <row r="5" spans="2:11" x14ac:dyDescent="0.3">
      <c r="B5" s="48"/>
      <c r="C5" s="49"/>
      <c r="D5" s="49"/>
      <c r="E5" s="50"/>
      <c r="F5" s="50"/>
      <c r="G5" s="50"/>
      <c r="H5" s="50"/>
      <c r="I5" s="50"/>
      <c r="J5" s="49"/>
      <c r="K5" s="51"/>
    </row>
    <row r="6" spans="2:11" ht="3" customHeight="1" x14ac:dyDescent="0.3">
      <c r="B6" s="52"/>
      <c r="C6" s="53"/>
      <c r="D6" s="53"/>
      <c r="E6" s="53"/>
      <c r="F6" s="53"/>
      <c r="G6" s="53"/>
      <c r="H6" s="53"/>
      <c r="I6" s="53"/>
      <c r="J6" s="53"/>
      <c r="K6" s="54"/>
    </row>
    <row r="7" spans="2:11" ht="15.6" x14ac:dyDescent="0.3">
      <c r="B7" s="55" t="s">
        <v>59</v>
      </c>
      <c r="C7" s="56"/>
      <c r="D7" s="56"/>
      <c r="E7" s="56"/>
      <c r="F7" s="56"/>
      <c r="G7" s="56"/>
      <c r="H7" s="56"/>
      <c r="I7" s="56"/>
      <c r="J7" s="56"/>
      <c r="K7" s="57"/>
    </row>
    <row r="8" spans="2:11" ht="15.6" x14ac:dyDescent="0.3">
      <c r="B8" s="58" t="s">
        <v>5</v>
      </c>
      <c r="C8" s="59"/>
      <c r="D8" s="59"/>
      <c r="E8" s="59"/>
      <c r="F8" s="59"/>
      <c r="G8" s="59"/>
      <c r="H8" s="59"/>
      <c r="I8" s="59"/>
      <c r="J8" s="59"/>
      <c r="K8" s="60"/>
    </row>
    <row r="9" spans="2:11" x14ac:dyDescent="0.3">
      <c r="B9" s="3" t="s">
        <v>6</v>
      </c>
      <c r="C9" s="36" t="s">
        <v>47</v>
      </c>
      <c r="D9" s="37"/>
      <c r="E9" s="37"/>
      <c r="F9" s="37"/>
      <c r="G9" s="37"/>
      <c r="H9" s="37"/>
      <c r="I9" s="37"/>
      <c r="J9" s="37"/>
      <c r="K9" s="38"/>
    </row>
    <row r="10" spans="2:11" ht="15" customHeight="1" x14ac:dyDescent="0.3">
      <c r="B10" s="20" t="s">
        <v>35</v>
      </c>
      <c r="C10" s="36" t="s">
        <v>48</v>
      </c>
      <c r="D10" s="37"/>
      <c r="E10" s="37"/>
      <c r="F10" s="37"/>
      <c r="G10" s="37"/>
      <c r="H10" s="37"/>
      <c r="I10" s="37"/>
      <c r="J10" s="37"/>
      <c r="K10" s="38"/>
    </row>
    <row r="11" spans="2:11" x14ac:dyDescent="0.3">
      <c r="B11" s="20" t="s">
        <v>36</v>
      </c>
      <c r="C11" s="36" t="s">
        <v>60</v>
      </c>
      <c r="D11" s="37"/>
      <c r="E11" s="37"/>
      <c r="F11" s="37"/>
      <c r="G11" s="37"/>
      <c r="H11" s="37"/>
      <c r="I11" s="37"/>
      <c r="J11" s="37"/>
      <c r="K11" s="38"/>
    </row>
    <row r="12" spans="2:11" ht="62.25" customHeight="1" x14ac:dyDescent="0.3">
      <c r="B12" s="3" t="s">
        <v>7</v>
      </c>
      <c r="C12" s="36" t="s">
        <v>50</v>
      </c>
      <c r="D12" s="37"/>
      <c r="E12" s="37"/>
      <c r="F12" s="37"/>
      <c r="G12" s="37"/>
      <c r="H12" s="37"/>
      <c r="I12" s="37"/>
      <c r="J12" s="37"/>
      <c r="K12" s="38"/>
    </row>
    <row r="13" spans="2:11" ht="57.75" customHeight="1" x14ac:dyDescent="0.3">
      <c r="B13" s="3" t="s">
        <v>8</v>
      </c>
      <c r="C13" s="36" t="s">
        <v>51</v>
      </c>
      <c r="D13" s="37"/>
      <c r="E13" s="37"/>
      <c r="F13" s="37"/>
      <c r="G13" s="37"/>
      <c r="H13" s="37"/>
      <c r="I13" s="37"/>
      <c r="J13" s="37"/>
      <c r="K13" s="38"/>
    </row>
    <row r="14" spans="2:11" ht="15.6" x14ac:dyDescent="0.3">
      <c r="B14" s="55" t="s">
        <v>9</v>
      </c>
      <c r="C14" s="56"/>
      <c r="D14" s="56"/>
      <c r="E14" s="56"/>
      <c r="F14" s="56"/>
      <c r="G14" s="56"/>
      <c r="H14" s="56"/>
      <c r="I14" s="56"/>
      <c r="J14" s="56"/>
      <c r="K14" s="57"/>
    </row>
    <row r="15" spans="2:11" ht="23.25" customHeight="1" x14ac:dyDescent="0.3">
      <c r="B15" s="3" t="s">
        <v>10</v>
      </c>
      <c r="C15" s="21">
        <v>1</v>
      </c>
      <c r="D15" s="61" t="str">
        <f>IFERROR(VLOOKUP(C15,'[1]Validacion datos'!A2:B5,2,FALSE),"")</f>
        <v>DESARROLLO INSTITUCIONAL</v>
      </c>
      <c r="E15" s="61"/>
      <c r="F15" s="61"/>
      <c r="G15" s="61"/>
      <c r="H15" s="61"/>
      <c r="I15" s="61"/>
      <c r="J15" s="61"/>
      <c r="K15" s="61"/>
    </row>
    <row r="16" spans="2:11" ht="23.25" customHeight="1" x14ac:dyDescent="0.3">
      <c r="B16" s="3" t="s">
        <v>11</v>
      </c>
      <c r="C16" s="6">
        <v>1.4</v>
      </c>
      <c r="D16" s="61" t="str">
        <f>IFERROR(VLOOKUP(C16,'[1]Validacion datos'!A8:B26,2,FALSE),"")</f>
        <v>Seguridad y convivencia pacífica</v>
      </c>
      <c r="E16" s="61"/>
      <c r="F16" s="61"/>
      <c r="G16" s="61"/>
      <c r="H16" s="61"/>
      <c r="I16" s="61"/>
      <c r="J16" s="61"/>
      <c r="K16" s="61"/>
    </row>
    <row r="17" spans="2:13" ht="23.25" customHeight="1" x14ac:dyDescent="0.3">
      <c r="B17" s="3" t="s">
        <v>12</v>
      </c>
      <c r="C17" s="6" t="s">
        <v>49</v>
      </c>
      <c r="D17" s="62" t="str">
        <f>IFERROR(VLOOKUP(C17,'[1]Validacion datos'!D8:E64,2,FALSE),"")</f>
        <v>Garantizar la defensa de los intereses nacionales en los espacios terrestre, marítimo y aéreo</v>
      </c>
      <c r="E17" s="63"/>
      <c r="F17" s="63"/>
      <c r="G17" s="63"/>
      <c r="H17" s="63"/>
      <c r="I17" s="63"/>
      <c r="J17" s="63"/>
      <c r="K17" s="64"/>
    </row>
    <row r="18" spans="2:13" ht="15.6" x14ac:dyDescent="0.3">
      <c r="B18" s="55" t="s">
        <v>13</v>
      </c>
      <c r="C18" s="56"/>
      <c r="D18" s="56"/>
      <c r="E18" s="56"/>
      <c r="F18" s="56"/>
      <c r="G18" s="56"/>
      <c r="H18" s="56"/>
      <c r="I18" s="56"/>
      <c r="J18" s="56"/>
      <c r="K18" s="57"/>
    </row>
    <row r="19" spans="2:13" ht="20.25" customHeight="1" x14ac:dyDescent="0.3">
      <c r="B19" s="3" t="s">
        <v>14</v>
      </c>
      <c r="C19" s="65" t="s">
        <v>55</v>
      </c>
      <c r="D19" s="65"/>
      <c r="E19" s="65"/>
      <c r="F19" s="65"/>
      <c r="G19" s="65"/>
      <c r="H19" s="65"/>
      <c r="I19" s="65"/>
      <c r="J19" s="65"/>
      <c r="K19" s="66"/>
    </row>
    <row r="20" spans="2:13" ht="46.5" customHeight="1" x14ac:dyDescent="0.3">
      <c r="B20" s="7" t="s">
        <v>15</v>
      </c>
      <c r="C20" s="65" t="s">
        <v>61</v>
      </c>
      <c r="D20" s="65"/>
      <c r="E20" s="65"/>
      <c r="F20" s="65"/>
      <c r="G20" s="65"/>
      <c r="H20" s="65"/>
      <c r="I20" s="65"/>
      <c r="J20" s="65"/>
      <c r="K20" s="66"/>
    </row>
    <row r="21" spans="2:13" ht="24.75" customHeight="1" x14ac:dyDescent="0.3">
      <c r="B21" s="7" t="s">
        <v>16</v>
      </c>
      <c r="C21" s="65" t="s">
        <v>62</v>
      </c>
      <c r="D21" s="65"/>
      <c r="E21" s="65"/>
      <c r="F21" s="65"/>
      <c r="G21" s="65"/>
      <c r="H21" s="65"/>
      <c r="I21" s="65"/>
      <c r="J21" s="65"/>
      <c r="K21" s="66"/>
    </row>
    <row r="22" spans="2:13" ht="31.5" customHeight="1" x14ac:dyDescent="0.3">
      <c r="B22" s="7" t="s">
        <v>37</v>
      </c>
      <c r="C22" s="67" t="s">
        <v>70</v>
      </c>
      <c r="D22" s="67"/>
      <c r="E22" s="67"/>
      <c r="F22" s="67"/>
      <c r="G22" s="67"/>
      <c r="H22" s="67"/>
      <c r="I22" s="67"/>
      <c r="J22" s="67"/>
      <c r="K22" s="68"/>
    </row>
    <row r="23" spans="2:13" ht="15.6" x14ac:dyDescent="0.3">
      <c r="B23" s="55" t="s">
        <v>17</v>
      </c>
      <c r="C23" s="56"/>
      <c r="D23" s="56"/>
      <c r="E23" s="56"/>
      <c r="F23" s="56"/>
      <c r="G23" s="56"/>
      <c r="H23" s="56"/>
      <c r="I23" s="56"/>
      <c r="J23" s="56"/>
      <c r="K23" s="57"/>
    </row>
    <row r="24" spans="2:13" ht="15.6" x14ac:dyDescent="0.3">
      <c r="B24" s="58" t="s">
        <v>18</v>
      </c>
      <c r="C24" s="59"/>
      <c r="D24" s="59"/>
      <c r="E24" s="59"/>
      <c r="F24" s="59"/>
      <c r="G24" s="59"/>
      <c r="H24" s="59"/>
      <c r="I24" s="59"/>
      <c r="J24" s="59"/>
      <c r="K24" s="60"/>
    </row>
    <row r="25" spans="2:13" ht="15" customHeight="1" x14ac:dyDescent="0.3">
      <c r="B25" s="69" t="s">
        <v>19</v>
      </c>
      <c r="C25" s="70"/>
      <c r="D25" s="71" t="s">
        <v>20</v>
      </c>
      <c r="E25" s="72"/>
      <c r="F25" s="72"/>
      <c r="G25" s="72" t="s">
        <v>21</v>
      </c>
      <c r="H25" s="72"/>
      <c r="I25" s="70"/>
      <c r="J25" s="71" t="s">
        <v>22</v>
      </c>
      <c r="K25" s="73"/>
    </row>
    <row r="26" spans="2:13" x14ac:dyDescent="0.3">
      <c r="B26" s="74">
        <v>1567765628.96</v>
      </c>
      <c r="C26" s="75"/>
      <c r="D26" s="76">
        <v>1567765628.96</v>
      </c>
      <c r="E26" s="77"/>
      <c r="F26" s="78"/>
      <c r="G26" s="76">
        <v>560553950.97000003</v>
      </c>
      <c r="H26" s="77"/>
      <c r="I26" s="78"/>
      <c r="J26" s="79">
        <f>+G26/D26</f>
        <v>0.35754958561111688</v>
      </c>
      <c r="K26" s="80"/>
    </row>
    <row r="27" spans="2:13" ht="15.6" x14ac:dyDescent="0.3">
      <c r="B27" s="58" t="s">
        <v>23</v>
      </c>
      <c r="C27" s="59"/>
      <c r="D27" s="59"/>
      <c r="E27" s="59"/>
      <c r="F27" s="59"/>
      <c r="G27" s="59"/>
      <c r="H27" s="59"/>
      <c r="I27" s="59"/>
      <c r="J27" s="59"/>
      <c r="K27" s="60"/>
    </row>
    <row r="28" spans="2:13" x14ac:dyDescent="0.3">
      <c r="B28" s="4"/>
      <c r="C28"/>
      <c r="D28" s="81" t="s">
        <v>46</v>
      </c>
      <c r="E28" s="82"/>
      <c r="F28" s="81" t="s">
        <v>65</v>
      </c>
      <c r="G28" s="82"/>
      <c r="H28" s="81" t="s">
        <v>66</v>
      </c>
      <c r="I28" s="81"/>
      <c r="J28" s="81" t="s">
        <v>24</v>
      </c>
      <c r="K28" s="83"/>
    </row>
    <row r="29" spans="2:13" ht="41.4" x14ac:dyDescent="0.3">
      <c r="B29" s="8" t="s">
        <v>25</v>
      </c>
      <c r="C29" s="9" t="s">
        <v>26</v>
      </c>
      <c r="D29" s="9" t="s">
        <v>38</v>
      </c>
      <c r="E29" s="9" t="s">
        <v>39</v>
      </c>
      <c r="F29" s="9" t="s">
        <v>40</v>
      </c>
      <c r="G29" s="9" t="s">
        <v>41</v>
      </c>
      <c r="H29" s="9" t="s">
        <v>42</v>
      </c>
      <c r="I29" s="9" t="s">
        <v>43</v>
      </c>
      <c r="J29" s="9" t="s">
        <v>44</v>
      </c>
      <c r="K29" s="10" t="s">
        <v>45</v>
      </c>
      <c r="M29" s="29"/>
    </row>
    <row r="30" spans="2:13" ht="73.5" customHeight="1" x14ac:dyDescent="0.3">
      <c r="B30" s="11" t="s">
        <v>52</v>
      </c>
      <c r="C30" s="12" t="s">
        <v>53</v>
      </c>
      <c r="D30" s="31">
        <v>28930901</v>
      </c>
      <c r="E30" s="13">
        <v>1567765628.96</v>
      </c>
      <c r="F30" s="31">
        <v>15097473</v>
      </c>
      <c r="G30" s="13">
        <v>755100314.48000002</v>
      </c>
      <c r="H30" s="14">
        <v>18673723</v>
      </c>
      <c r="I30" s="13">
        <v>560553950.97000003</v>
      </c>
      <c r="J30" s="15">
        <f>Tabla134[Física 
(E)]/Tabla134[Física
(C)]</f>
        <v>1.2368773900108978</v>
      </c>
      <c r="K30" s="16">
        <f>Tabla134[Financiera 
 (F)]/Tabla134[Financiera
(D)]</f>
        <v>0.74235692956375687</v>
      </c>
    </row>
    <row r="31" spans="2:13" ht="15.6" x14ac:dyDescent="0.3">
      <c r="B31" s="55" t="s">
        <v>27</v>
      </c>
      <c r="C31" s="56"/>
      <c r="D31" s="56"/>
      <c r="E31" s="56"/>
      <c r="F31" s="56"/>
      <c r="G31" s="56"/>
      <c r="H31" s="56"/>
      <c r="I31" s="56"/>
      <c r="J31" s="56"/>
      <c r="K31" s="57"/>
      <c r="M31" s="30"/>
    </row>
    <row r="32" spans="2:13" ht="15.6" x14ac:dyDescent="0.3">
      <c r="B32" s="58" t="s">
        <v>28</v>
      </c>
      <c r="C32" s="59"/>
      <c r="D32" s="59"/>
      <c r="E32" s="59"/>
      <c r="F32" s="59"/>
      <c r="G32" s="59"/>
      <c r="H32" s="59"/>
      <c r="I32" s="59"/>
      <c r="J32" s="59"/>
      <c r="K32" s="60"/>
    </row>
    <row r="33" spans="2:13" ht="20.25" customHeight="1" x14ac:dyDescent="0.3">
      <c r="B33" s="32" t="s">
        <v>29</v>
      </c>
      <c r="C33" s="85" t="s">
        <v>54</v>
      </c>
      <c r="D33" s="85"/>
      <c r="E33" s="85"/>
      <c r="F33" s="85"/>
      <c r="G33" s="85"/>
      <c r="H33" s="85"/>
      <c r="I33" s="85"/>
      <c r="J33" s="85"/>
      <c r="K33" s="86"/>
    </row>
    <row r="34" spans="2:13" ht="33.75" customHeight="1" x14ac:dyDescent="0.3">
      <c r="B34" s="33" t="s">
        <v>30</v>
      </c>
      <c r="C34" s="87" t="s">
        <v>63</v>
      </c>
      <c r="D34" s="88"/>
      <c r="E34" s="88"/>
      <c r="F34" s="88"/>
      <c r="G34" s="88"/>
      <c r="H34" s="88"/>
      <c r="I34" s="88"/>
      <c r="J34" s="88"/>
      <c r="K34" s="89"/>
    </row>
    <row r="35" spans="2:13" ht="121.5" customHeight="1" x14ac:dyDescent="0.3">
      <c r="B35" s="34" t="s">
        <v>31</v>
      </c>
      <c r="C35" s="90" t="s">
        <v>71</v>
      </c>
      <c r="D35" s="90"/>
      <c r="E35" s="90"/>
      <c r="F35" s="90"/>
      <c r="G35" s="90"/>
      <c r="H35" s="90"/>
      <c r="I35" s="90"/>
      <c r="J35" s="90"/>
      <c r="K35" s="91"/>
      <c r="L35" s="25"/>
    </row>
    <row r="36" spans="2:13" ht="161.25" customHeight="1" x14ac:dyDescent="0.3">
      <c r="B36" s="34" t="s">
        <v>32</v>
      </c>
      <c r="C36" s="90" t="s">
        <v>68</v>
      </c>
      <c r="D36" s="90"/>
      <c r="E36" s="90"/>
      <c r="F36" s="90"/>
      <c r="G36" s="90"/>
      <c r="H36" s="90"/>
      <c r="I36" s="90"/>
      <c r="J36" s="90"/>
      <c r="K36" s="91"/>
      <c r="L36" s="26"/>
      <c r="M36" s="27"/>
    </row>
    <row r="37" spans="2:13" ht="15.6" x14ac:dyDescent="0.3">
      <c r="B37" s="55" t="s">
        <v>33</v>
      </c>
      <c r="C37" s="56"/>
      <c r="D37" s="56"/>
      <c r="E37" s="56"/>
      <c r="F37" s="56"/>
      <c r="G37" s="56"/>
      <c r="H37" s="56"/>
      <c r="I37" s="56"/>
      <c r="J37" s="56"/>
      <c r="K37" s="57"/>
    </row>
    <row r="38" spans="2:13" ht="15.6" x14ac:dyDescent="0.3">
      <c r="B38" s="92" t="s">
        <v>34</v>
      </c>
      <c r="C38" s="93"/>
      <c r="D38" s="93"/>
      <c r="E38" s="93"/>
      <c r="F38" s="93"/>
      <c r="G38" s="93"/>
      <c r="H38" s="93"/>
      <c r="I38" s="93"/>
      <c r="J38" s="93"/>
      <c r="K38" s="94"/>
    </row>
    <row r="39" spans="2:13" ht="26.1" customHeight="1" x14ac:dyDescent="0.3">
      <c r="B39" s="95" t="s">
        <v>64</v>
      </c>
      <c r="C39" s="96"/>
      <c r="D39" s="96"/>
      <c r="E39" s="96"/>
      <c r="F39" s="96"/>
      <c r="G39" s="96"/>
      <c r="H39" s="96"/>
      <c r="I39" s="96"/>
      <c r="J39" s="96"/>
      <c r="K39" s="97"/>
    </row>
    <row r="40" spans="2:13" ht="11.25" customHeight="1" x14ac:dyDescent="0.3">
      <c r="B40" s="22"/>
      <c r="C40" s="22"/>
      <c r="D40" s="22"/>
      <c r="E40" s="22"/>
      <c r="F40" s="22"/>
      <c r="G40" s="22"/>
      <c r="H40" s="22"/>
      <c r="I40" s="22"/>
      <c r="J40" s="22"/>
      <c r="K40" s="22"/>
    </row>
    <row r="41" spans="2:13" ht="16.5" customHeight="1" x14ac:dyDescent="0.3">
      <c r="B41" s="35" t="s">
        <v>67</v>
      </c>
      <c r="C41" s="28"/>
      <c r="D41" s="28"/>
      <c r="E41" s="28"/>
      <c r="F41" s="28"/>
      <c r="G41" s="28"/>
      <c r="H41" s="28"/>
      <c r="I41" s="28"/>
      <c r="J41" s="28"/>
      <c r="K41" s="28"/>
    </row>
    <row r="42" spans="2:13" ht="15.6" x14ac:dyDescent="0.3">
      <c r="B42" s="98"/>
      <c r="C42" s="98"/>
      <c r="D42" s="98"/>
      <c r="H42" s="99" t="s">
        <v>58</v>
      </c>
      <c r="I42" s="99"/>
      <c r="J42" s="99"/>
      <c r="K42" s="99"/>
    </row>
    <row r="43" spans="2:13" x14ac:dyDescent="0.3">
      <c r="H43" s="84" t="s">
        <v>56</v>
      </c>
      <c r="I43" s="84"/>
      <c r="J43" s="84"/>
      <c r="K43" s="84"/>
    </row>
    <row r="44" spans="2:13" x14ac:dyDescent="0.3">
      <c r="H44" s="84" t="s">
        <v>57</v>
      </c>
      <c r="I44" s="84"/>
      <c r="J44" s="84"/>
      <c r="K44" s="84"/>
    </row>
  </sheetData>
  <mergeCells count="51">
    <mergeCell ref="H44:K44"/>
    <mergeCell ref="B32:K32"/>
    <mergeCell ref="C33:K33"/>
    <mergeCell ref="C34:K34"/>
    <mergeCell ref="C35:K35"/>
    <mergeCell ref="C36:K36"/>
    <mergeCell ref="B37:K37"/>
    <mergeCell ref="B38:K38"/>
    <mergeCell ref="B39:K39"/>
    <mergeCell ref="B42:D42"/>
    <mergeCell ref="H42:K42"/>
    <mergeCell ref="H43:K43"/>
    <mergeCell ref="B31:K31"/>
    <mergeCell ref="B24:K24"/>
    <mergeCell ref="B25:C25"/>
    <mergeCell ref="D25:F25"/>
    <mergeCell ref="G25:I25"/>
    <mergeCell ref="J25:K25"/>
    <mergeCell ref="B26:C26"/>
    <mergeCell ref="D26:F26"/>
    <mergeCell ref="G26:I26"/>
    <mergeCell ref="J26:K26"/>
    <mergeCell ref="B27:K27"/>
    <mergeCell ref="D28:E28"/>
    <mergeCell ref="F28:G28"/>
    <mergeCell ref="H28:I28"/>
    <mergeCell ref="J28:K28"/>
    <mergeCell ref="B23:K23"/>
    <mergeCell ref="C12:K12"/>
    <mergeCell ref="C13:K13"/>
    <mergeCell ref="B14:K14"/>
    <mergeCell ref="D15:K15"/>
    <mergeCell ref="D16:K16"/>
    <mergeCell ref="D17:K17"/>
    <mergeCell ref="B18:K18"/>
    <mergeCell ref="C19:K19"/>
    <mergeCell ref="C20:K20"/>
    <mergeCell ref="C21:K21"/>
    <mergeCell ref="C22:K22"/>
    <mergeCell ref="C11:K11"/>
    <mergeCell ref="C2:K2"/>
    <mergeCell ref="C3:D3"/>
    <mergeCell ref="E3:I3"/>
    <mergeCell ref="C4:D4"/>
    <mergeCell ref="E4:I4"/>
    <mergeCell ref="B5:K5"/>
    <mergeCell ref="B6:K6"/>
    <mergeCell ref="B7:K7"/>
    <mergeCell ref="B8:K8"/>
    <mergeCell ref="C9:K9"/>
    <mergeCell ref="C10:K10"/>
  </mergeCells>
  <dataValidations count="16">
    <dataValidation allowBlank="1" showInputMessage="1" showErrorMessage="1" prompt="Monto ejecutado en el trimestre" sqref="I29:I30" xr:uid="{00000000-0002-0000-0000-000000000000}"/>
    <dataValidation allowBlank="1" showInputMessage="1" showErrorMessage="1" prompt="Meta alcanzada en el trimestre" sqref="H29:H30" xr:uid="{00000000-0002-0000-0000-000001000000}"/>
    <dataValidation allowBlank="1" showInputMessage="1" showErrorMessage="1" prompt="Monto presupuestado para el producto" sqref="G29 E30:G30 E29" xr:uid="{00000000-0002-0000-0000-000002000000}"/>
    <dataValidation allowBlank="1" showInputMessage="1" showErrorMessage="1" prompt="Meta anual del indicador" sqref="F29 D29:D30" xr:uid="{00000000-0002-0000-0000-000003000000}"/>
    <dataValidation allowBlank="1" showInputMessage="1" showErrorMessage="1" prompt="Nombre del indicador" sqref="C29:C30" xr:uid="{00000000-0002-0000-0000-000004000000}"/>
    <dataValidation allowBlank="1" showInputMessage="1" showErrorMessage="1" prompt="Nombre de cada producto" sqref="B29:B30" xr:uid="{00000000-0002-0000-0000-000005000000}"/>
    <dataValidation allowBlank="1" showInputMessage="1" showErrorMessage="1" prompt="¿En qué consiste el programa?" sqref="C20:K20" xr:uid="{00000000-0002-0000-0000-000006000000}"/>
    <dataValidation allowBlank="1" showInputMessage="1" showErrorMessage="1" prompt="Presupuesto del programa" sqref="G26 B26:D26" xr:uid="{00000000-0002-0000-0000-000007000000}"/>
    <dataValidation allowBlank="1" showInputMessage="1" showErrorMessage="1" prompt="Oportunidades de mejora identificadas" sqref="B39:K40" xr:uid="{00000000-0002-0000-0000-000008000000}"/>
    <dataValidation allowBlank="1" showInputMessage="1" showErrorMessage="1" prompt="De existir desvío, explicar razones." sqref="C36:K36" xr:uid="{00000000-0002-0000-0000-000009000000}"/>
    <dataValidation allowBlank="1" showInputMessage="1" showErrorMessage="1" prompt="1. Describir lo plasmado en el presupuesto_x000a_2. Describir lo alcanzado en términos financieros y de producción " sqref="C35:K35" xr:uid="{00000000-0002-0000-0000-00000A000000}"/>
    <dataValidation allowBlank="1" showInputMessage="1" showErrorMessage="1" prompt="¿En qué consiste el producto? su objetivo" sqref="C34:K34" xr:uid="{00000000-0002-0000-0000-00000B000000}"/>
    <dataValidation allowBlank="1" showInputMessage="1" showErrorMessage="1" prompt="Nombre del producto" sqref="C33:K33" xr:uid="{00000000-0002-0000-0000-00000C000000}"/>
    <dataValidation allowBlank="1" showInputMessage="1" showErrorMessage="1" prompt="¿A quién va dirigido el programa?, ¿qué característica tiene esta población que requiere ser beneficiada?" sqref="C21:K21" xr:uid="{00000000-0002-0000-0000-00000D000000}"/>
    <dataValidation allowBlank="1" showInputMessage="1" prompt="Nombre del capítulo" sqref="C9:K11" xr:uid="{00000000-0002-0000-0000-00000E000000}"/>
    <dataValidation allowBlank="1" sqref="B9" xr:uid="{00000000-0002-0000-0000-00000F000000}"/>
  </dataValidations>
  <printOptions horizontalCentered="1"/>
  <pageMargins left="0.11811023622047245" right="0.11811023622047245" top="0.35433070866141736" bottom="0.74803149606299213" header="0.31496062992125984" footer="0.31496062992125984"/>
  <pageSetup scale="5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1er. Semestre</vt:lpstr>
      <vt:lpstr>'1er. Semestre'!Área_de_impresión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HP</cp:lastModifiedBy>
  <cp:lastPrinted>2023-07-13T21:20:34Z</cp:lastPrinted>
  <dcterms:created xsi:type="dcterms:W3CDTF">2021-03-22T15:50:10Z</dcterms:created>
  <dcterms:modified xsi:type="dcterms:W3CDTF">2023-07-14T14:46:27Z</dcterms:modified>
</cp:coreProperties>
</file>