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2 Presupuesto sin firma" sheetId="1" r:id="rId1"/>
  </sheets>
  <calcPr calcId="124519"/>
</workbook>
</file>

<file path=xl/calcChain.xml><?xml version="1.0" encoding="utf-8"?>
<calcChain xmlns="http://schemas.openxmlformats.org/spreadsheetml/2006/main">
  <c r="C27" i="1"/>
  <c r="C84" s="1"/>
  <c r="J63"/>
  <c r="J53"/>
  <c r="J27"/>
  <c r="J17"/>
  <c r="J11"/>
  <c r="G11"/>
  <c r="I53"/>
  <c r="D63"/>
  <c r="E63"/>
  <c r="F63"/>
  <c r="G63"/>
  <c r="H63"/>
  <c r="I63"/>
  <c r="I27"/>
  <c r="I17"/>
  <c r="I11"/>
  <c r="B84"/>
  <c r="C11"/>
  <c r="C53"/>
  <c r="C63"/>
  <c r="H53"/>
  <c r="H27"/>
  <c r="H17"/>
  <c r="H11"/>
  <c r="B27"/>
  <c r="C17"/>
  <c r="G53"/>
  <c r="G27"/>
  <c r="G17"/>
  <c r="F53"/>
  <c r="F27"/>
  <c r="F17"/>
  <c r="F11"/>
  <c r="E11"/>
  <c r="E53"/>
  <c r="E27"/>
  <c r="E17"/>
  <c r="D27"/>
  <c r="D17"/>
  <c r="D11"/>
  <c r="D84" s="1"/>
  <c r="J84" l="1"/>
  <c r="I84"/>
  <c r="H84"/>
  <c r="G84"/>
  <c r="F84"/>
  <c r="E84"/>
  <c r="B53"/>
  <c r="B17" l="1"/>
  <c r="B11"/>
</calcChain>
</file>

<file path=xl/sharedStrings.xml><?xml version="1.0" encoding="utf-8"?>
<sst xmlns="http://schemas.openxmlformats.org/spreadsheetml/2006/main" count="95" uniqueCount="95">
  <si>
    <t>MINISTERIO DE DEFENSA</t>
  </si>
  <si>
    <t xml:space="preserve">CUERPO ESPECIALIZADO EN SEGURIDAD AEROPORTUARIA Y DE LA AVIACION CIVIL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</si>
  <si>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</si>
  <si>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</si>
  <si>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</si>
  <si>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</si>
  <si>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</si>
  <si>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</si>
  <si>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</si>
  <si>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</si>
  <si>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</si>
  <si>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</si>
  <si>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</si>
  <si>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</si>
  <si>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</si>
  <si>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</si>
  <si>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</si>
  <si>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</si>
  <si>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</si>
  <si>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</si>
  <si>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</si>
  <si>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</si>
  <si>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</si>
  <si>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</si>
  <si>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</si>
  <si>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</si>
  <si>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</si>
  <si>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</si>
  <si>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</si>
  <si>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</si>
  <si>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</si>
  <si>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</si>
  <si>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</si>
  <si>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</si>
  <si>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</si>
  <si>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</si>
  <si>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</si>
  <si>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</si>
  <si>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</si>
  <si>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</si>
  <si>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</si>
  <si>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</si>
  <si>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</si>
  <si>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</si>
  <si>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</si>
  <si>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</si>
  <si>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</si>
  <si>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</si>
  <si>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</si>
  <si>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</si>
  <si>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</si>
  <si>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</si>
  <si>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</si>
  <si>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</si>
  <si>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</si>
  <si>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</si>
  <si>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</si>
  <si>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</si>
  <si>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</si>
  <si>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</si>
  <si>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</si>
  <si>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</si>
  <si>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</si>
  <si>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</si>
  <si>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</si>
  <si>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</si>
  <si>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</si>
  <si>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</si>
  <si>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</si>
  <si>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</si>
  <si>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</si>
  <si>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</si>
  <si>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</si>
  <si>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</si>
  <si>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</si>
  <si>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</si>
  <si>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</si>
  <si>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</si>
  <si>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</si>
  <si>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</si>
  <si>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</si>
  <si>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</si>
  <si>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</si>
  <si>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</si>
  <si>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</si>
  <si>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</si>
  <si>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</si>
  <si>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2023</t>
  </si>
  <si>
    <t>Febrero</t>
  </si>
  <si>
    <t>Marzo</t>
  </si>
  <si>
    <t>ABRIL</t>
  </si>
  <si>
    <t>MAYO</t>
  </si>
  <si>
    <t>JUNIO</t>
  </si>
  <si>
    <t>JULIO</t>
  </si>
  <si>
    <t xml:space="preserve">
Fecha de Registro: Del  01 de enero del 2023
Fecha de imputación: Hasta el  31  de JULIO  2023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</si>
</sst>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25"/>
      <color rgb="FF000000"/>
      <name val="Calibri"/>
      <family val="2"/>
      <scheme val="minor"/>
    </font>
    <font>
      <sz val="25"/>
      <color rgb="FF0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5" fillId="0" borderId="4" xfId="1" applyFont="1" applyBorder="1" applyAlignment="1">
      <alignment horizontal="right" vertical="center" wrapText="1"/>
    </xf>
    <xf numFmtId="0" fontId="5" fillId="0" borderId="0" xfId="0" applyFont="1" applyAlignment="1">
      <alignment horizontal="left" indent="1"/>
    </xf>
    <xf numFmtId="164" fontId="5" fillId="0" borderId="0" xfId="1" applyFont="1" applyAlignment="1">
      <alignment horizontal="right" vertical="center" wrapText="1"/>
    </xf>
    <xf numFmtId="0" fontId="2" fillId="0" borderId="0" xfId="0" applyFont="1"/>
    <xf numFmtId="0" fontId="3" fillId="0" borderId="0" xfId="0" applyFont="1" applyAlignment="1">
      <alignment horizontal="left" indent="2"/>
    </xf>
    <xf numFmtId="164" fontId="3" fillId="0" borderId="0" xfId="1" applyFont="1" applyAlignment="1">
      <alignment horizontal="right" vertical="center" wrapText="1"/>
    </xf>
    <xf numFmtId="4" fontId="3" fillId="0" borderId="0" xfId="0" applyNumberFormat="1" applyFont="1"/>
    <xf numFmtId="164" fontId="0" fillId="0" borderId="0" xfId="1" applyFont="1"/>
    <xf numFmtId="2" fontId="3" fillId="0" borderId="0" xfId="1" applyNumberFormat="1" applyFont="1" applyAlignment="1">
      <alignment horizontal="right" vertical="center" wrapText="1"/>
    </xf>
    <xf numFmtId="2" fontId="3" fillId="0" borderId="0" xfId="1" applyNumberFormat="1" applyFont="1" applyAlignment="1">
      <alignment vertical="center" wrapText="1"/>
    </xf>
    <xf numFmtId="2" fontId="5" fillId="0" borderId="0" xfId="1" applyNumberFormat="1" applyFont="1" applyAlignment="1">
      <alignment vertical="center" wrapText="1"/>
    </xf>
    <xf numFmtId="0" fontId="4" fillId="0" borderId="5" xfId="0" applyFont="1" applyFill="1" applyBorder="1" applyAlignment="1">
      <alignment vertical="center"/>
    </xf>
    <xf numFmtId="164" fontId="5" fillId="0" borderId="5" xfId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3" fillId="0" borderId="0" xfId="0" applyFont="1"/>
    <xf numFmtId="164" fontId="3" fillId="0" borderId="0" xfId="1" applyFont="1"/>
    <xf numFmtId="0" fontId="6" fillId="0" borderId="0" xfId="0" applyFont="1"/>
    <xf numFmtId="0" fontId="7" fillId="0" borderId="0" xfId="0" applyFont="1"/>
    <xf numFmtId="2" fontId="5" fillId="0" borderId="4" xfId="1" applyNumberFormat="1" applyFont="1" applyBorder="1" applyAlignment="1">
      <alignment horizontal="right"/>
    </xf>
    <xf numFmtId="43" fontId="0" fillId="0" borderId="0" xfId="0" applyNumberFormat="1"/>
    <xf numFmtId="4" fontId="0" fillId="0" borderId="0" xfId="0" applyNumberFormat="1"/>
    <xf numFmtId="164" fontId="3" fillId="0" borderId="0" xfId="1" applyFont="1" applyAlignment="1">
      <alignment vertical="center" wrapText="1"/>
    </xf>
    <xf numFmtId="0" fontId="8" fillId="0" borderId="0" xfId="0" applyFont="1"/>
    <xf numFmtId="164" fontId="8" fillId="0" borderId="0" xfId="1" applyFont="1"/>
    <xf numFmtId="164" fontId="5" fillId="0" borderId="0" xfId="1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164" fontId="4" fillId="2" borderId="2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1216</xdr:colOff>
      <xdr:row>1</xdr:row>
      <xdr:rowOff>98515</xdr:rowOff>
    </xdr:from>
    <xdr:to>
      <xdr:col>0</xdr:col>
      <xdr:colOff>3210052</xdr:colOff>
      <xdr:row>4</xdr:row>
      <xdr:rowOff>49657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6" y="289015"/>
          <a:ext cx="3208836" cy="119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92775</xdr:colOff>
      <xdr:row>1</xdr:row>
      <xdr:rowOff>65563</xdr:rowOff>
    </xdr:from>
    <xdr:to>
      <xdr:col>9</xdr:col>
      <xdr:colOff>1062593</xdr:colOff>
      <xdr:row>4</xdr:row>
      <xdr:rowOff>145108</xdr:rowOff>
    </xdr:to>
    <xdr:pic>
      <xdr:nvPicPr>
        <xdr:cNvPr id="4" name="0 Imagen" descr="Logo CESA con efecto copia.jpg">
          <a:extLst>
            <a:ext uri="{FF2B5EF4-FFF2-40B4-BE49-F238E27FC236}">
              <a16:creationId xmlns:a16="http://schemas.microsoft.com/office/drawing/2014/main" xmlns="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78002" y="256063"/>
          <a:ext cx="2164773" cy="1326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91</xdr:row>
      <xdr:rowOff>103908</xdr:rowOff>
    </xdr:from>
    <xdr:to>
      <xdr:col>4</xdr:col>
      <xdr:colOff>429353</xdr:colOff>
      <xdr:row>117</xdr:row>
      <xdr:rowOff>5302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" y="20487408"/>
          <a:ext cx="12604034" cy="52700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190500</xdr:colOff>
      <xdr:row>88</xdr:row>
      <xdr:rowOff>286800</xdr:rowOff>
    </xdr:from>
    <xdr:to>
      <xdr:col>9</xdr:col>
      <xdr:colOff>935182</xdr:colOff>
      <xdr:row>113</xdr:row>
      <xdr:rowOff>2711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542818" y="20116118"/>
          <a:ext cx="5472546" cy="48767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6"/>
  <sheetViews>
    <sheetView showGridLines="0" tabSelected="1" view="pageBreakPreview" zoomScale="55" zoomScaleNormal="70" zoomScaleSheetLayoutView="55" workbookViewId="0">
      <selection activeCell="D89" sqref="D89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8" width="17.5703125" customWidth="1"/>
    <col min="9" max="10" width="17.85546875" customWidth="1"/>
  </cols>
  <sheetData>
    <row r="2" spans="1:10" ht="32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32.25" customHeight="1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32.25">
      <c r="A4" s="43" t="s">
        <v>87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32.25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32.25">
      <c r="A6" s="39" t="s">
        <v>3</v>
      </c>
      <c r="B6" s="40"/>
      <c r="C6" s="40"/>
      <c r="D6" s="40"/>
      <c r="E6" s="40"/>
      <c r="F6" s="40"/>
      <c r="G6" s="40"/>
      <c r="H6" s="40"/>
      <c r="I6" s="40"/>
      <c r="J6" s="40"/>
    </row>
    <row r="8" spans="1:10" ht="25.5" customHeight="1">
      <c r="A8" s="47" t="s">
        <v>4</v>
      </c>
      <c r="B8" s="48" t="s">
        <v>5</v>
      </c>
      <c r="C8" s="48" t="s">
        <v>6</v>
      </c>
      <c r="D8" s="37" t="s">
        <v>7</v>
      </c>
      <c r="E8" s="38"/>
      <c r="F8" s="38"/>
      <c r="G8" s="38"/>
      <c r="H8" s="38"/>
      <c r="I8" s="38"/>
      <c r="J8" s="38"/>
    </row>
    <row r="9" spans="1:10" ht="15.75">
      <c r="A9" s="47"/>
      <c r="B9" s="49"/>
      <c r="C9" s="49"/>
      <c r="D9" s="1" t="s">
        <v>8</v>
      </c>
      <c r="E9" s="1" t="s">
        <v>88</v>
      </c>
      <c r="F9" s="1" t="s">
        <v>89</v>
      </c>
      <c r="G9" s="1" t="s">
        <v>90</v>
      </c>
      <c r="H9" s="1" t="s">
        <v>91</v>
      </c>
      <c r="I9" s="1" t="s">
        <v>92</v>
      </c>
      <c r="J9" s="1" t="s">
        <v>93</v>
      </c>
    </row>
    <row r="10" spans="1:10" ht="15.75">
      <c r="A10" s="2" t="s">
        <v>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s="6" customFormat="1" ht="15.75">
      <c r="A11" s="4" t="s">
        <v>10</v>
      </c>
      <c r="B11" s="5">
        <f>+B12+B13+B14+B15+B16</f>
        <v>878989672</v>
      </c>
      <c r="C11" s="5">
        <f>+C12+C13+C14+C15+C16</f>
        <v>84365417</v>
      </c>
      <c r="D11" s="5">
        <f t="shared" ref="D11" si="0">+D12+D13+D14+D15+D16</f>
        <v>73761708.489999995</v>
      </c>
      <c r="E11" s="5">
        <f t="shared" ref="E11:J11" si="1">+E12+E13+E14+E15+E16</f>
        <v>73484183.109999999</v>
      </c>
      <c r="F11" s="5">
        <f t="shared" si="1"/>
        <v>73065092.359999999</v>
      </c>
      <c r="G11" s="5">
        <f t="shared" si="1"/>
        <v>73701912.659999996</v>
      </c>
      <c r="H11" s="5">
        <f t="shared" si="1"/>
        <v>75082659.159999996</v>
      </c>
      <c r="I11" s="5">
        <f t="shared" si="1"/>
        <v>75112551.120000005</v>
      </c>
      <c r="J11" s="5">
        <f t="shared" si="1"/>
        <v>76361109.599999994</v>
      </c>
    </row>
    <row r="12" spans="1:10" ht="15.75">
      <c r="A12" s="7" t="s">
        <v>11</v>
      </c>
      <c r="B12" s="8">
        <v>791778052</v>
      </c>
      <c r="C12" s="8">
        <v>74479167</v>
      </c>
      <c r="D12" s="9">
        <v>67651721</v>
      </c>
      <c r="E12" s="9">
        <v>67367371</v>
      </c>
      <c r="F12" s="9">
        <v>66976517</v>
      </c>
      <c r="G12" s="9">
        <v>67645171</v>
      </c>
      <c r="H12" s="9">
        <v>69051671</v>
      </c>
      <c r="I12" s="9">
        <v>69076171</v>
      </c>
      <c r="J12" s="9">
        <v>70332671</v>
      </c>
    </row>
    <row r="13" spans="1:10" ht="15.75">
      <c r="A13" s="7" t="s">
        <v>12</v>
      </c>
      <c r="B13" s="8">
        <v>44718571</v>
      </c>
      <c r="C13" s="11">
        <v>4186875</v>
      </c>
      <c r="D13" s="9">
        <v>3423688.5</v>
      </c>
      <c r="E13" s="9">
        <v>3448164.75</v>
      </c>
      <c r="F13" s="9">
        <v>3432984.75</v>
      </c>
      <c r="G13" s="9">
        <v>3422124.75</v>
      </c>
      <c r="H13" s="9">
        <v>3417303.5</v>
      </c>
      <c r="I13" s="9">
        <v>3428092.25</v>
      </c>
      <c r="J13" s="9">
        <v>3391642.25</v>
      </c>
    </row>
    <row r="14" spans="1:10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15.75">
      <c r="A16" s="7" t="s">
        <v>15</v>
      </c>
      <c r="B16" s="8">
        <v>42493049</v>
      </c>
      <c r="C16" s="8">
        <v>5699375</v>
      </c>
      <c r="D16" s="8">
        <v>2686298.99</v>
      </c>
      <c r="E16" s="8">
        <v>2668647.36</v>
      </c>
      <c r="F16" s="8">
        <v>2655590.61</v>
      </c>
      <c r="G16" s="8">
        <v>2634616.91</v>
      </c>
      <c r="H16" s="8">
        <v>2613684.66</v>
      </c>
      <c r="I16" s="8">
        <v>2608287.87</v>
      </c>
      <c r="J16" s="8">
        <v>2636796.35</v>
      </c>
    </row>
    <row r="17" spans="1:10" s="6" customFormat="1" ht="15.75">
      <c r="A17" s="4" t="s">
        <v>16</v>
      </c>
      <c r="B17" s="5">
        <f t="shared" ref="B17:H17" si="2">+B18+B19+B20+B21+B22+B23+B24+B25+B26</f>
        <v>93853504</v>
      </c>
      <c r="C17" s="5">
        <f>+C18+C19+C20+C21+C22+C23+C24+C25+C26</f>
        <v>18190000</v>
      </c>
      <c r="D17" s="5">
        <f t="shared" si="2"/>
        <v>1993051.95</v>
      </c>
      <c r="E17" s="5">
        <f t="shared" si="2"/>
        <v>3535344.65</v>
      </c>
      <c r="F17" s="5">
        <f t="shared" si="2"/>
        <v>5683954.5599999996</v>
      </c>
      <c r="G17" s="5">
        <f t="shared" si="2"/>
        <v>2921315.3699999996</v>
      </c>
      <c r="H17" s="5">
        <f t="shared" si="2"/>
        <v>2471064.3000000003</v>
      </c>
      <c r="I17" s="5">
        <f t="shared" ref="I17:J17" si="3">+I18+I19+I20+I21+I22+I23+I24+I25+I26</f>
        <v>2486363.61</v>
      </c>
      <c r="J17" s="5">
        <f t="shared" si="3"/>
        <v>1067201.31</v>
      </c>
    </row>
    <row r="18" spans="1:10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2343104.65</v>
      </c>
      <c r="F18" s="8">
        <v>1151538.45</v>
      </c>
      <c r="G18" s="8">
        <v>1589409.43</v>
      </c>
      <c r="H18" s="8">
        <v>1185918.6200000001</v>
      </c>
      <c r="I18" s="8">
        <v>1249643.1299999999</v>
      </c>
      <c r="J18" s="8">
        <v>99601</v>
      </c>
    </row>
    <row r="19" spans="1:10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  <c r="F19" s="8">
        <v>1229120</v>
      </c>
      <c r="G19" s="8">
        <v>395654</v>
      </c>
      <c r="H19" s="11">
        <v>0</v>
      </c>
      <c r="I19" s="8">
        <v>114578</v>
      </c>
      <c r="J19" s="8">
        <v>28320</v>
      </c>
    </row>
    <row r="20" spans="1:10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  <c r="F20" s="8">
        <v>398700</v>
      </c>
      <c r="G20" s="8">
        <v>272650</v>
      </c>
      <c r="H20" s="8">
        <v>414300</v>
      </c>
      <c r="I20" s="8">
        <v>481522.5</v>
      </c>
      <c r="J20" s="8">
        <v>114750</v>
      </c>
    </row>
    <row r="21" spans="1:10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8">
        <v>74867</v>
      </c>
      <c r="J21" s="8"/>
    </row>
    <row r="22" spans="1:10" ht="15.75">
      <c r="A22" s="7" t="s">
        <v>21</v>
      </c>
      <c r="B22" s="8">
        <v>19000000</v>
      </c>
      <c r="C22" s="8">
        <v>1400000</v>
      </c>
      <c r="D22" s="8">
        <v>472350</v>
      </c>
      <c r="E22" s="8">
        <v>305030</v>
      </c>
      <c r="F22" s="8">
        <v>518224.73</v>
      </c>
      <c r="G22" s="8">
        <v>656280</v>
      </c>
      <c r="H22" s="8">
        <v>814819.5</v>
      </c>
      <c r="I22" s="8">
        <v>204000</v>
      </c>
      <c r="J22" s="8">
        <v>600030</v>
      </c>
    </row>
    <row r="23" spans="1:10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15.75">
      <c r="A24" s="7" t="s">
        <v>23</v>
      </c>
      <c r="B24" s="8">
        <v>26000000</v>
      </c>
      <c r="C24" s="8">
        <v>3870000</v>
      </c>
      <c r="D24" s="8">
        <v>969949.38</v>
      </c>
      <c r="E24" s="8">
        <v>598260</v>
      </c>
      <c r="F24" s="8">
        <v>2019415.57</v>
      </c>
      <c r="G24" s="8">
        <v>7321.94</v>
      </c>
      <c r="H24" s="8">
        <v>56026.18</v>
      </c>
      <c r="I24" s="8">
        <v>80442.16</v>
      </c>
      <c r="J24" s="8">
        <v>37833.65</v>
      </c>
    </row>
    <row r="25" spans="1:10" ht="15.75">
      <c r="A25" s="7" t="s">
        <v>24</v>
      </c>
      <c r="B25" s="8">
        <v>2400000</v>
      </c>
      <c r="C25" s="8">
        <v>4720000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8">
        <v>78173.820000000007</v>
      </c>
      <c r="J25" s="8">
        <v>186666.66</v>
      </c>
    </row>
    <row r="26" spans="1:10" ht="15.75">
      <c r="A26" s="7" t="s">
        <v>25</v>
      </c>
      <c r="B26" s="8">
        <v>5000000</v>
      </c>
      <c r="C26" s="8">
        <v>5200000</v>
      </c>
      <c r="D26" s="11">
        <v>0</v>
      </c>
      <c r="E26" s="11">
        <v>0</v>
      </c>
      <c r="F26" s="8">
        <v>366955.81</v>
      </c>
      <c r="G26" s="11">
        <v>0</v>
      </c>
      <c r="H26" s="11">
        <v>0</v>
      </c>
      <c r="I26" s="8">
        <v>203137</v>
      </c>
      <c r="J26" s="8"/>
    </row>
    <row r="27" spans="1:10" s="6" customFormat="1" ht="15.75">
      <c r="A27" s="4" t="s">
        <v>26</v>
      </c>
      <c r="B27" s="5">
        <f>+B29+B28+B30+B31+B32+B33+B34+B35+B36</f>
        <v>578922453</v>
      </c>
      <c r="C27" s="5">
        <f>+C29+C28+C30+C31+C32+C33+C34+C35+C36</f>
        <v>-116765417</v>
      </c>
      <c r="D27" s="5">
        <f t="shared" ref="D27:H27" si="4">+D29+D28+D30+D31+D32+D33+D34+D35+D36</f>
        <v>9719087.1799999997</v>
      </c>
      <c r="E27" s="5">
        <f t="shared" si="4"/>
        <v>13131647.16</v>
      </c>
      <c r="F27" s="5">
        <f t="shared" si="4"/>
        <v>11854654.51</v>
      </c>
      <c r="G27" s="5">
        <f t="shared" si="4"/>
        <v>20914558.920000002</v>
      </c>
      <c r="H27" s="5">
        <f t="shared" si="4"/>
        <v>16541547.68</v>
      </c>
      <c r="I27" s="5">
        <f t="shared" ref="I27:J27" si="5">+I29+I28+I30+I31+I32+I33+I34+I35+I36</f>
        <v>21287030.84</v>
      </c>
      <c r="J27" s="5">
        <f t="shared" si="5"/>
        <v>14304246.02</v>
      </c>
    </row>
    <row r="28" spans="1:10" ht="15.75">
      <c r="A28" s="7" t="s">
        <v>27</v>
      </c>
      <c r="B28" s="8">
        <v>115600000</v>
      </c>
      <c r="C28" s="8">
        <v>80000</v>
      </c>
      <c r="D28" s="8">
        <v>6700579.2599999998</v>
      </c>
      <c r="E28" s="8">
        <v>6162966.9800000004</v>
      </c>
      <c r="F28" s="8">
        <v>6732310</v>
      </c>
      <c r="G28" s="8">
        <v>6399400</v>
      </c>
      <c r="H28" s="8">
        <v>6753720</v>
      </c>
      <c r="I28" s="8">
        <v>6921570</v>
      </c>
      <c r="J28" s="8">
        <v>6771100</v>
      </c>
    </row>
    <row r="29" spans="1:10" ht="15.75">
      <c r="A29" s="7" t="s">
        <v>28</v>
      </c>
      <c r="B29" s="8">
        <v>56000000</v>
      </c>
      <c r="C29" s="8">
        <v>80000</v>
      </c>
      <c r="D29" s="11">
        <v>0</v>
      </c>
      <c r="E29" s="8">
        <v>13498.02</v>
      </c>
      <c r="F29" s="11">
        <v>0</v>
      </c>
      <c r="G29" s="8">
        <v>8906758</v>
      </c>
      <c r="H29" s="8">
        <v>392114</v>
      </c>
      <c r="I29" s="8">
        <v>6903000</v>
      </c>
      <c r="J29" s="8">
        <v>2533460</v>
      </c>
    </row>
    <row r="30" spans="1:10" ht="15.75">
      <c r="A30" s="7" t="s">
        <v>29</v>
      </c>
      <c r="B30" s="8">
        <v>33000000</v>
      </c>
      <c r="C30" s="8">
        <v>-3740000</v>
      </c>
      <c r="D30" s="11">
        <v>0</v>
      </c>
      <c r="E30" s="11">
        <v>0</v>
      </c>
      <c r="F30" s="11">
        <v>0</v>
      </c>
      <c r="G30" s="8">
        <v>344206</v>
      </c>
      <c r="H30" s="8">
        <v>122720</v>
      </c>
      <c r="I30" s="11">
        <v>0</v>
      </c>
      <c r="J30" s="8">
        <v>1159802.18</v>
      </c>
    </row>
    <row r="31" spans="1:10" ht="15.75">
      <c r="A31" s="7" t="s">
        <v>30</v>
      </c>
      <c r="B31" s="8">
        <v>21000000</v>
      </c>
      <c r="C31" s="8">
        <v>-4000000</v>
      </c>
      <c r="D31" s="12">
        <v>0</v>
      </c>
      <c r="E31" s="8">
        <v>1446849.5</v>
      </c>
      <c r="F31" s="11">
        <v>0</v>
      </c>
      <c r="G31" s="11">
        <v>0</v>
      </c>
      <c r="H31" s="8">
        <v>1015169.9</v>
      </c>
      <c r="I31" s="8">
        <v>139826</v>
      </c>
      <c r="J31" s="8"/>
    </row>
    <row r="32" spans="1:10" ht="15.75">
      <c r="A32" s="7" t="s">
        <v>31</v>
      </c>
      <c r="B32" s="8">
        <v>45000000</v>
      </c>
      <c r="C32" s="8">
        <v>-10140000</v>
      </c>
      <c r="D32" s="12">
        <v>0</v>
      </c>
      <c r="E32" s="12">
        <v>0</v>
      </c>
      <c r="F32" s="11">
        <v>0</v>
      </c>
      <c r="G32" s="8">
        <v>15045</v>
      </c>
      <c r="H32" s="8">
        <v>1599086.03</v>
      </c>
      <c r="I32" s="11">
        <v>0</v>
      </c>
      <c r="J32" s="11">
        <v>0</v>
      </c>
    </row>
    <row r="33" spans="1:10" ht="15.75">
      <c r="A33" s="7" t="s">
        <v>32</v>
      </c>
      <c r="B33" s="8">
        <v>17800000</v>
      </c>
      <c r="C33" s="8">
        <v>1170000</v>
      </c>
      <c r="D33" s="12">
        <v>0</v>
      </c>
      <c r="E33" s="12">
        <v>0</v>
      </c>
      <c r="F33" s="30">
        <v>98830.9</v>
      </c>
      <c r="G33" s="8">
        <v>10502</v>
      </c>
      <c r="H33" s="8">
        <v>12724.83</v>
      </c>
      <c r="I33" s="11">
        <v>0</v>
      </c>
      <c r="J33" s="11">
        <v>0</v>
      </c>
    </row>
    <row r="34" spans="1:10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  <c r="F34" s="8">
        <v>3810544.41</v>
      </c>
      <c r="G34" s="8">
        <v>3802204.42</v>
      </c>
      <c r="H34" s="8">
        <v>3921206.12</v>
      </c>
      <c r="I34" s="8">
        <v>4690432</v>
      </c>
      <c r="J34" s="8">
        <v>2228676.63</v>
      </c>
    </row>
    <row r="35" spans="1:10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.75">
      <c r="A36" s="7" t="s">
        <v>35</v>
      </c>
      <c r="B36" s="8">
        <v>193522453</v>
      </c>
      <c r="C36" s="8">
        <v>-102215417</v>
      </c>
      <c r="D36" s="12">
        <v>0</v>
      </c>
      <c r="E36" s="8">
        <v>2378903.6</v>
      </c>
      <c r="F36" s="8">
        <v>1212969.2</v>
      </c>
      <c r="G36" s="8">
        <v>1436443.5</v>
      </c>
      <c r="H36" s="8">
        <v>2724806.8</v>
      </c>
      <c r="I36" s="8">
        <v>2632202.84</v>
      </c>
      <c r="J36" s="8">
        <v>1611207.21</v>
      </c>
    </row>
    <row r="37" spans="1:10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1:10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0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1:10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</row>
    <row r="46" spans="1:10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</row>
    <row r="49" spans="1:10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</row>
    <row r="50" spans="1:10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</row>
    <row r="51" spans="1:10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13210000</v>
      </c>
      <c r="D53" s="13">
        <v>0</v>
      </c>
      <c r="E53" s="5">
        <f>+E54</f>
        <v>1538307</v>
      </c>
      <c r="F53" s="5">
        <f>+F54+F58</f>
        <v>289312.40000000002</v>
      </c>
      <c r="G53" s="5">
        <f>+G54+G58</f>
        <v>0</v>
      </c>
      <c r="H53" s="5">
        <f>+H55+H58</f>
        <v>491921.94</v>
      </c>
      <c r="I53" s="5">
        <f>SUM(I54+I55+I56+I57+I58+I59+I60+I61+I62)</f>
        <v>1106722</v>
      </c>
      <c r="J53" s="5">
        <f>SUM(J54+J55+J56+J57+J58+J59+J60+J61+J62)</f>
        <v>3623763.95</v>
      </c>
    </row>
    <row r="54" spans="1:10" ht="15.75">
      <c r="A54" s="7" t="s">
        <v>53</v>
      </c>
      <c r="B54" s="8">
        <v>15000000</v>
      </c>
      <c r="C54" s="30">
        <v>4780000</v>
      </c>
      <c r="D54" s="12">
        <v>0</v>
      </c>
      <c r="E54" s="8">
        <v>1538307</v>
      </c>
      <c r="F54" s="8">
        <v>220754.4</v>
      </c>
      <c r="G54" s="8"/>
      <c r="H54" s="8"/>
      <c r="I54" s="8">
        <v>787732.6</v>
      </c>
      <c r="J54" s="8">
        <v>3623763.95</v>
      </c>
    </row>
    <row r="55" spans="1:10" ht="15.75">
      <c r="A55" s="7" t="s">
        <v>54</v>
      </c>
      <c r="B55" s="12">
        <v>0</v>
      </c>
      <c r="C55" s="30">
        <v>2000000</v>
      </c>
      <c r="D55" s="12">
        <v>0</v>
      </c>
      <c r="E55" s="12">
        <v>0</v>
      </c>
      <c r="F55" s="12">
        <v>0</v>
      </c>
      <c r="G55" s="12">
        <v>0</v>
      </c>
      <c r="H55" s="12">
        <v>326860</v>
      </c>
      <c r="I55" s="12">
        <v>188505</v>
      </c>
      <c r="J55" s="12"/>
    </row>
    <row r="56" spans="1:10" ht="15.75">
      <c r="A56" s="7" t="s">
        <v>55</v>
      </c>
      <c r="B56" s="12">
        <v>0</v>
      </c>
      <c r="C56" s="8">
        <v>1500000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ht="15.75">
      <c r="A58" s="7" t="s">
        <v>57</v>
      </c>
      <c r="B58" s="8">
        <v>1000000</v>
      </c>
      <c r="C58" s="8">
        <v>4580000</v>
      </c>
      <c r="D58" s="12">
        <v>0</v>
      </c>
      <c r="E58" s="12">
        <v>0</v>
      </c>
      <c r="F58" s="30">
        <v>68558</v>
      </c>
      <c r="G58" s="11">
        <v>0</v>
      </c>
      <c r="H58" s="30">
        <v>165061.94</v>
      </c>
      <c r="I58" s="30">
        <v>130484.4</v>
      </c>
      <c r="J58" s="30"/>
    </row>
    <row r="59" spans="1:10" ht="15.75">
      <c r="A59" s="7" t="s">
        <v>58</v>
      </c>
      <c r="B59" s="12">
        <v>0</v>
      </c>
      <c r="C59" s="30">
        <v>300000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</row>
    <row r="60" spans="1:10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</row>
    <row r="61" spans="1:10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</row>
    <row r="62" spans="1:10" ht="15.75">
      <c r="A62" s="7" t="s">
        <v>61</v>
      </c>
      <c r="B62" s="12">
        <v>0</v>
      </c>
      <c r="C62" s="30">
        <v>50000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</row>
    <row r="63" spans="1:10" s="6" customFormat="1" ht="15.75">
      <c r="A63" s="4" t="s">
        <v>62</v>
      </c>
      <c r="B63" s="13">
        <v>0</v>
      </c>
      <c r="C63" s="33">
        <f>SUM(C64)+C65+C66+C67</f>
        <v>1000000</v>
      </c>
      <c r="D63" s="13">
        <f t="shared" ref="D63:I63" si="6">SUM(D64)+D65+D66+D67</f>
        <v>0</v>
      </c>
      <c r="E63" s="13">
        <f t="shared" si="6"/>
        <v>0</v>
      </c>
      <c r="F63" s="13">
        <f t="shared" si="6"/>
        <v>0</v>
      </c>
      <c r="G63" s="13">
        <f t="shared" si="6"/>
        <v>0</v>
      </c>
      <c r="H63" s="13">
        <f t="shared" si="6"/>
        <v>0</v>
      </c>
      <c r="I63" s="33">
        <f t="shared" si="6"/>
        <v>379960</v>
      </c>
      <c r="J63" s="33">
        <f t="shared" ref="J63" si="7">SUM(J64)+J65+J66+J67</f>
        <v>0</v>
      </c>
    </row>
    <row r="64" spans="1:10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</row>
    <row r="65" spans="1:10" ht="15.75">
      <c r="A65" s="7" t="s">
        <v>64</v>
      </c>
      <c r="B65" s="12">
        <v>0</v>
      </c>
      <c r="C65" s="30">
        <v>1000000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30">
        <v>379960</v>
      </c>
      <c r="J65" s="30"/>
    </row>
    <row r="66" spans="1:10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</row>
    <row r="67" spans="1:10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</row>
    <row r="68" spans="1:10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</row>
    <row r="69" spans="1:10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</row>
    <row r="71" spans="1:10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</row>
    <row r="72" spans="1:10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</row>
    <row r="73" spans="1:10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</row>
    <row r="75" spans="1:10" ht="15.75">
      <c r="A75" s="2" t="s">
        <v>74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</row>
    <row r="76" spans="1:10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</row>
    <row r="77" spans="1:10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</row>
    <row r="78" spans="1:10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</row>
    <row r="79" spans="1:10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</row>
    <row r="80" spans="1:10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</row>
    <row r="81" spans="1:10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</row>
    <row r="82" spans="1:10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</row>
    <row r="83" spans="1:10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</row>
    <row r="84" spans="1:10" s="16" customFormat="1" ht="15.75">
      <c r="A84" s="14" t="s">
        <v>83</v>
      </c>
      <c r="B84" s="15">
        <f>+B11+B17+B27+B53</f>
        <v>1567765629</v>
      </c>
      <c r="C84" s="15">
        <f>SUM(C11+C17+C27+C37+C46+C53+C63)</f>
        <v>0</v>
      </c>
      <c r="D84" s="15">
        <f t="shared" ref="D84:H84" si="8">+D11+D17+D27+D53</f>
        <v>85473847.620000005</v>
      </c>
      <c r="E84" s="15">
        <f t="shared" si="8"/>
        <v>91689481.920000002</v>
      </c>
      <c r="F84" s="15">
        <f t="shared" si="8"/>
        <v>90893013.830000013</v>
      </c>
      <c r="G84" s="15">
        <f t="shared" si="8"/>
        <v>97537786.950000003</v>
      </c>
      <c r="H84" s="15">
        <f t="shared" si="8"/>
        <v>94587193.079999983</v>
      </c>
      <c r="I84" s="15">
        <f>+I11+I17+I27+I53+I63</f>
        <v>100372627.57000001</v>
      </c>
      <c r="J84" s="15">
        <f>+J11+J17+J27+J53+J63</f>
        <v>95356320.879999995</v>
      </c>
    </row>
    <row r="85" spans="1:10" ht="37.5" customHeight="1" thickBot="1">
      <c r="A85" s="17" t="s">
        <v>94</v>
      </c>
      <c r="D85" s="12"/>
      <c r="F85" s="12"/>
      <c r="G85" s="12"/>
      <c r="H85" s="12"/>
    </row>
    <row r="86" spans="1:10">
      <c r="A86" s="18" t="s">
        <v>84</v>
      </c>
      <c r="D86" s="29"/>
      <c r="F86" s="28"/>
      <c r="G86" s="28"/>
      <c r="H86" s="28"/>
    </row>
    <row r="87" spans="1:10" ht="30">
      <c r="A87" s="19" t="s">
        <v>85</v>
      </c>
      <c r="D87" s="10"/>
    </row>
    <row r="88" spans="1:10">
      <c r="A88" s="45" t="s">
        <v>86</v>
      </c>
      <c r="D88" s="10"/>
    </row>
    <row r="89" spans="1:10" ht="43.5" customHeight="1" thickBot="1">
      <c r="A89" s="46"/>
    </row>
    <row r="90" spans="1:10" ht="3" hidden="1" customHeight="1">
      <c r="A90" s="20"/>
      <c r="D90" s="10"/>
    </row>
    <row r="91" spans="1:10" ht="47.25" hidden="1" customHeight="1">
      <c r="A91" s="20"/>
      <c r="D91" s="10"/>
    </row>
    <row r="92" spans="1:10">
      <c r="A92" s="6"/>
      <c r="D92" s="10"/>
    </row>
    <row r="93" spans="1:10">
      <c r="A93" s="17"/>
      <c r="D93" s="10"/>
    </row>
    <row r="94" spans="1:10" s="21" customFormat="1" ht="19.5" customHeight="1">
      <c r="C94" s="22"/>
      <c r="D94" s="10"/>
    </row>
    <row r="95" spans="1:10">
      <c r="D95" s="28"/>
    </row>
    <row r="96" spans="1:10" ht="16.5" customHeight="1">
      <c r="A96" s="21"/>
    </row>
    <row r="102" spans="1:9" s="23" customFormat="1" ht="22.5">
      <c r="A102" s="31"/>
      <c r="B102" s="31"/>
      <c r="C102" s="32"/>
      <c r="D102" s="31"/>
      <c r="E102" s="31"/>
      <c r="F102" s="31"/>
      <c r="G102" s="31"/>
      <c r="H102" s="31"/>
    </row>
    <row r="103" spans="1:9" s="25" customFormat="1" ht="21" customHeight="1">
      <c r="A103" s="34"/>
      <c r="B103" s="34"/>
      <c r="C103" s="34"/>
      <c r="D103" s="34"/>
      <c r="E103" s="34"/>
      <c r="F103" s="34"/>
      <c r="G103" s="34"/>
      <c r="H103" s="34"/>
      <c r="I103" s="34"/>
    </row>
    <row r="104" spans="1:9" s="26" customFormat="1" ht="24.75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9" s="26" customFormat="1" ht="17.25" customHeight="1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 s="23" customFormat="1" ht="15.75">
      <c r="C106" s="24"/>
    </row>
  </sheetData>
  <mergeCells count="13">
    <mergeCell ref="A2:J2"/>
    <mergeCell ref="A4:J4"/>
    <mergeCell ref="A5:J5"/>
    <mergeCell ref="A6:J6"/>
    <mergeCell ref="A88:A89"/>
    <mergeCell ref="A8:A9"/>
    <mergeCell ref="B8:B9"/>
    <mergeCell ref="C8:C9"/>
    <mergeCell ref="A103:I103"/>
    <mergeCell ref="A104:I104"/>
    <mergeCell ref="A105:I105"/>
    <mergeCell ref="D8:J8"/>
    <mergeCell ref="A3:J3"/>
  </mergeCells>
  <pageMargins left="0.39370078740157483" right="0" top="0" bottom="0.15748031496062992" header="0.15748031496062992" footer="0.15748031496062992"/>
  <pageSetup paperSize="126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sin firma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enc.presupuesto</dc:creator>
  <cp:lastModifiedBy>enc.presupuesto</cp:lastModifiedBy>
  <cp:lastPrinted>2023-08-02T20:59:12Z</cp:lastPrinted>
  <dcterms:created xsi:type="dcterms:W3CDTF">2023-02-01T13:28:26Z</dcterms:created>
  <dcterms:modified xsi:type="dcterms:W3CDTF">2023-08-07T18:24:05Z</dcterms:modified>
</cp:coreProperties>
</file>