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8_{AA114825-9367-4A36-8038-391B1B39EBF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2 Presupuesto sin firma" sheetId="1" r:id="rId1"/>
  </sheets>
  <definedNames>
    <definedName name="_xlnm.Print_Area" localSheetId="0">'P2 Presupuesto sin firma'!$A$1:$M$115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3" i="1" l="1"/>
  <c r="M53" i="1"/>
  <c r="M27" i="1"/>
  <c r="M17" i="1"/>
  <c r="M11" i="1"/>
  <c r="L63" i="1"/>
  <c r="L53" i="1"/>
  <c r="L27" i="1"/>
  <c r="L17" i="1"/>
  <c r="L11" i="1"/>
  <c r="K63" i="1"/>
  <c r="K53" i="1"/>
  <c r="K27" i="1"/>
  <c r="K17" i="1"/>
  <c r="K11" i="1"/>
  <c r="C27" i="1"/>
  <c r="J63" i="1"/>
  <c r="J53" i="1"/>
  <c r="J27" i="1"/>
  <c r="J17" i="1"/>
  <c r="J11" i="1"/>
  <c r="G11" i="1"/>
  <c r="I53" i="1"/>
  <c r="D63" i="1"/>
  <c r="E63" i="1"/>
  <c r="F63" i="1"/>
  <c r="G63" i="1"/>
  <c r="H63" i="1"/>
  <c r="I63" i="1"/>
  <c r="I27" i="1"/>
  <c r="I17" i="1"/>
  <c r="I11" i="1"/>
  <c r="C11" i="1"/>
  <c r="C53" i="1"/>
  <c r="C63" i="1"/>
  <c r="H53" i="1"/>
  <c r="H27" i="1"/>
  <c r="H17" i="1"/>
  <c r="H11" i="1"/>
  <c r="B27" i="1"/>
  <c r="C17" i="1"/>
  <c r="G53" i="1"/>
  <c r="G27" i="1"/>
  <c r="G17" i="1"/>
  <c r="F53" i="1"/>
  <c r="F27" i="1"/>
  <c r="F17" i="1"/>
  <c r="F11" i="1"/>
  <c r="E11" i="1"/>
  <c r="E53" i="1"/>
  <c r="E27" i="1"/>
  <c r="E17" i="1"/>
  <c r="D27" i="1"/>
  <c r="D17" i="1"/>
  <c r="D11" i="1"/>
  <c r="M84" i="1" l="1"/>
  <c r="D84" i="1"/>
  <c r="C84" i="1"/>
  <c r="L84" i="1"/>
  <c r="K84" i="1"/>
  <c r="J84" i="1"/>
  <c r="I84" i="1"/>
  <c r="H84" i="1"/>
  <c r="G84" i="1"/>
  <c r="F84" i="1"/>
  <c r="E84" i="1"/>
  <c r="B53" i="1"/>
  <c r="B17" i="1" l="1"/>
  <c r="B11" i="1"/>
  <c r="B84" i="1" l="1"/>
</calcChain>
</file>

<file path=xl/sharedStrings.xml><?xml version="1.0" encoding="utf-8"?>
<sst xmlns="http://schemas.openxmlformats.org/spreadsheetml/2006/main" count="105" uniqueCount="105">
  <si>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</si>
  <si>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</si>
  <si>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</si>
  <si>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</si>
  <si>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</si>
  <si>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</si>
  <si>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</si>
  <si>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</si>
  <si>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</si>
  <si>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</si>
  <si>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</si>
  <si>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</si>
  <si>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</si>
  <si>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</si>
  <si>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</si>
  <si>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</si>
  <si>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</si>
  <si>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</si>
  <si>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</si>
  <si>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</si>
  <si>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</si>
  <si>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</si>
  <si>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</si>
  <si>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</si>
  <si>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</si>
  <si>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</si>
  <si>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</si>
  <si>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</si>
  <si>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</si>
  <si>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</si>
  <si>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</si>
  <si>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</si>
  <si>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</si>
  <si>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</si>
  <si>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</si>
  <si>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</si>
  <si>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</si>
  <si>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</si>
  <si>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</si>
  <si>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</si>
  <si>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</si>
  <si>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</si>
  <si>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</si>
  <si>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</si>
  <si>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</si>
  <si>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</si>
  <si>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</si>
  <si>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</si>
  <si>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</si>
  <si>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</si>
  <si>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</si>
  <si>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</si>
  <si>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</si>
  <si>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</si>
  <si>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</si>
  <si>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</si>
  <si>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</si>
  <si>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</si>
  <si>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</si>
  <si>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</si>
  <si>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</si>
  <si>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</si>
  <si>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</si>
  <si>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</si>
  <si>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</si>
  <si>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</si>
  <si>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</si>
  <si>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</si>
  <si>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</si>
  <si>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</si>
  <si>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</si>
  <si>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</si>
  <si>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</si>
  <si>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</si>
  <si>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</si>
  <si>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</si>
  <si>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</si>
  <si>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</si>
  <si>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</si>
  <si>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</si>
  <si>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</si>
  <si>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</si>
  <si>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</si>
  <si>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</si>
  <si>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</si>
  <si>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</si>
  <si>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</si>
  <si>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</si>
  <si>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</si>
  <si>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</si>
  <si>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</si>
  <si>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</si>
  <si>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</si>
  <si>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</si>
  <si>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2023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</si>
  <si>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</si>
  <si>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</si>
  <si>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</si>
  <si>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</si>
  <si>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</si>
  <si>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</si>
  <si>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</si>
  <si>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</si>
  <si>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</si>
  <si>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
Fecha de Registro: Del  01 de enero del 2023
Fecha de imputación: Hasta el  31  de OCTUBRE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</si>
</sst>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€_-;\-* #,##0.0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sz val="25"/>
      <color rgb="FF00000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4" fillId="3" borderId="2" xfId="0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43" fontId="5" fillId="0" borderId="4" xfId="1" applyFont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43" fontId="5" fillId="0" borderId="0" xfId="1" applyFont="1" applyAlignment="1">
      <alignment horizontal="right" vertical="center" wrapText="1"/>
    </xf>
    <xf numFmtId="0" fontId="2" fillId="0" borderId="0" xfId="0" applyFont="1"/>
    <xf numFmtId="0" fontId="3" fillId="0" borderId="0" xfId="0" applyFont="1" applyAlignment="1">
      <alignment horizontal="left" indent="2"/>
    </xf>
    <xf numFmtId="43" fontId="3" fillId="0" borderId="0" xfId="1" applyFont="1" applyAlignment="1">
      <alignment horizontal="right" vertical="center" wrapText="1"/>
    </xf>
    <xf numFmtId="4" fontId="3" fillId="0" borderId="0" xfId="0" applyNumberFormat="1" applyFont="1"/>
    <xf numFmtId="43" fontId="0" fillId="0" borderId="0" xfId="1" applyFont="1"/>
    <xf numFmtId="2" fontId="3" fillId="0" borderId="0" xfId="1" applyNumberFormat="1" applyFont="1" applyAlignment="1">
      <alignment horizontal="right" vertical="center" wrapText="1"/>
    </xf>
    <xf numFmtId="2" fontId="3" fillId="0" borderId="0" xfId="1" applyNumberFormat="1" applyFont="1" applyAlignment="1">
      <alignment vertical="center" wrapText="1"/>
    </xf>
    <xf numFmtId="2" fontId="5" fillId="0" borderId="0" xfId="1" applyNumberFormat="1" applyFont="1" applyAlignment="1">
      <alignment vertical="center" wrapText="1"/>
    </xf>
    <xf numFmtId="0" fontId="4" fillId="0" borderId="5" xfId="0" applyFont="1" applyBorder="1" applyAlignment="1">
      <alignment vertical="center"/>
    </xf>
    <xf numFmtId="43" fontId="5" fillId="0" borderId="5" xfId="1" applyFont="1" applyFill="1" applyBorder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Alignment="1">
      <alignment horizontal="left" wrapText="1"/>
    </xf>
    <xf numFmtId="43" fontId="0" fillId="0" borderId="0" xfId="1" applyFont="1" applyAlignment="1"/>
    <xf numFmtId="0" fontId="3" fillId="0" borderId="0" xfId="0" applyFont="1"/>
    <xf numFmtId="43" fontId="3" fillId="0" borderId="0" xfId="1" applyFont="1"/>
    <xf numFmtId="2" fontId="5" fillId="0" borderId="4" xfId="1" applyNumberFormat="1" applyFont="1" applyBorder="1" applyAlignment="1">
      <alignment horizontal="right"/>
    </xf>
    <xf numFmtId="164" fontId="0" fillId="0" borderId="0" xfId="0" applyNumberFormat="1"/>
    <xf numFmtId="4" fontId="0" fillId="0" borderId="0" xfId="0" applyNumberFormat="1"/>
    <xf numFmtId="43" fontId="3" fillId="0" borderId="0" xfId="1" applyFont="1" applyAlignment="1">
      <alignment vertical="center" wrapText="1"/>
    </xf>
    <xf numFmtId="0" fontId="6" fillId="0" borderId="0" xfId="0" applyFont="1"/>
    <xf numFmtId="43" fontId="6" fillId="0" borderId="0" xfId="1" applyFont="1"/>
    <xf numFmtId="43" fontId="5" fillId="0" borderId="0" xfId="1" applyFont="1" applyAlignment="1">
      <alignment vertical="center" wrapText="1"/>
    </xf>
    <xf numFmtId="0" fontId="10" fillId="0" borderId="0" xfId="0" applyFont="1"/>
    <xf numFmtId="0" fontId="11" fillId="0" borderId="0" xfId="0" applyFont="1"/>
    <xf numFmtId="0" fontId="7" fillId="0" borderId="0" xfId="0" applyFont="1" applyAlignment="1">
      <alignment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top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4" fillId="2" borderId="2" xfId="0" applyFont="1" applyFill="1" applyBorder="1" applyAlignment="1">
      <alignment horizontal="left" vertical="center"/>
    </xf>
    <xf numFmtId="43" fontId="4" fillId="2" borderId="2" xfId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204785</xdr:rowOff>
    </xdr:from>
    <xdr:to>
      <xdr:col>0</xdr:col>
      <xdr:colOff>5238751</xdr:colOff>
      <xdr:row>6</xdr:row>
      <xdr:rowOff>147635</xdr:rowOff>
    </xdr:to>
    <xdr:pic>
      <xdr:nvPicPr>
        <xdr:cNvPr id="5" name="4 Imagen" descr="logo mid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95285"/>
          <a:ext cx="5238750" cy="1966913"/>
        </a:xfrm>
        <a:prstGeom prst="rect">
          <a:avLst/>
        </a:prstGeom>
      </xdr:spPr>
    </xdr:pic>
    <xdr:clientData/>
  </xdr:twoCellAnchor>
  <xdr:twoCellAnchor editAs="oneCell">
    <xdr:from>
      <xdr:col>10</xdr:col>
      <xdr:colOff>852488</xdr:colOff>
      <xdr:row>0</xdr:row>
      <xdr:rowOff>104774</xdr:rowOff>
    </xdr:from>
    <xdr:to>
      <xdr:col>12</xdr:col>
      <xdr:colOff>1085851</xdr:colOff>
      <xdr:row>7</xdr:row>
      <xdr:rowOff>850</xdr:rowOff>
    </xdr:to>
    <xdr:pic>
      <xdr:nvPicPr>
        <xdr:cNvPr id="6" name="5 Imagen" descr="Logo CESA con efecto copia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545426" y="104774"/>
          <a:ext cx="2971800" cy="2301139"/>
        </a:xfrm>
        <a:prstGeom prst="rect">
          <a:avLst/>
        </a:prstGeom>
      </xdr:spPr>
    </xdr:pic>
    <xdr:clientData/>
  </xdr:twoCellAnchor>
  <xdr:twoCellAnchor editAs="oneCell">
    <xdr:from>
      <xdr:col>0</xdr:col>
      <xdr:colOff>1794168</xdr:colOff>
      <xdr:row>97</xdr:row>
      <xdr:rowOff>85511</xdr:rowOff>
    </xdr:from>
    <xdr:to>
      <xdr:col>10</xdr:col>
      <xdr:colOff>613068</xdr:colOff>
      <xdr:row>114</xdr:row>
      <xdr:rowOff>94433</xdr:rowOff>
    </xdr:to>
    <xdr:pic>
      <xdr:nvPicPr>
        <xdr:cNvPr id="4" name="3 Imagen" descr="REPORTE DE EJECUCION AL 30 SEPTIEMBRE 2023-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4168" y="21681284"/>
          <a:ext cx="18544309" cy="41133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V108"/>
  <sheetViews>
    <sheetView showGridLines="0" tabSelected="1" view="pageBreakPreview" topLeftCell="H94" zoomScale="95" zoomScaleNormal="70" zoomScaleSheetLayoutView="95" workbookViewId="0">
      <selection activeCell="B121" sqref="B121"/>
    </sheetView>
  </sheetViews>
  <sheetFormatPr baseColWidth="10" defaultColWidth="11.44140625" defaultRowHeight="14.4" x14ac:dyDescent="0.3"/>
  <cols>
    <col min="1" max="1" width="119.5546875" customWidth="1"/>
    <col min="2" max="2" width="23.5546875" customWidth="1"/>
    <col min="3" max="3" width="17.88671875" style="10" customWidth="1"/>
    <col min="4" max="4" width="25" customWidth="1"/>
    <col min="5" max="5" width="21.109375" customWidth="1"/>
    <col min="6" max="8" width="17.5546875" customWidth="1"/>
    <col min="9" max="10" width="17.88671875" customWidth="1"/>
    <col min="11" max="11" width="20.6640625" customWidth="1"/>
    <col min="12" max="12" width="20.44140625" customWidth="1"/>
    <col min="13" max="13" width="17.5546875" bestFit="1" customWidth="1"/>
  </cols>
  <sheetData>
    <row r="2" spans="1:22" ht="32.4" x14ac:dyDescent="0.3">
      <c r="A2" s="35" t="s">
        <v>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2"/>
      <c r="O2" s="32"/>
      <c r="P2" s="32"/>
      <c r="Q2" s="32"/>
      <c r="R2" s="32"/>
      <c r="S2" s="32"/>
      <c r="T2" s="32"/>
      <c r="U2" s="32"/>
      <c r="V2" s="32"/>
    </row>
    <row r="3" spans="1:22" ht="32.25" customHeight="1" x14ac:dyDescent="0.3">
      <c r="A3" s="33" t="s">
        <v>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22" ht="32.4" x14ac:dyDescent="0.3">
      <c r="A4" s="47" t="s">
        <v>94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1:22" ht="32.4" x14ac:dyDescent="0.3">
      <c r="A5" s="33" t="s">
        <v>2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</row>
    <row r="6" spans="1:22" ht="32.4" x14ac:dyDescent="0.3">
      <c r="A6" s="33" t="s">
        <v>3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</row>
    <row r="8" spans="1:22" ht="25.5" customHeight="1" x14ac:dyDescent="0.3">
      <c r="A8" s="42" t="s">
        <v>4</v>
      </c>
      <c r="B8" s="43" t="s">
        <v>5</v>
      </c>
      <c r="C8" s="43" t="s">
        <v>6</v>
      </c>
      <c r="D8" s="45" t="s">
        <v>7</v>
      </c>
      <c r="E8" s="46"/>
      <c r="F8" s="46"/>
      <c r="G8" s="46"/>
      <c r="H8" s="46"/>
      <c r="I8" s="46"/>
      <c r="J8" s="46"/>
      <c r="K8" s="46"/>
      <c r="L8" s="46"/>
      <c r="M8" s="46"/>
    </row>
    <row r="9" spans="1:22" ht="15.6" x14ac:dyDescent="0.3">
      <c r="A9" s="42"/>
      <c r="B9" s="44"/>
      <c r="C9" s="44"/>
      <c r="D9" s="1" t="s">
        <v>8</v>
      </c>
      <c r="E9" s="1" t="s">
        <v>95</v>
      </c>
      <c r="F9" s="1" t="s">
        <v>96</v>
      </c>
      <c r="G9" s="1" t="s">
        <v>97</v>
      </c>
      <c r="H9" s="1" t="s">
        <v>98</v>
      </c>
      <c r="I9" s="1" t="s">
        <v>99</v>
      </c>
      <c r="J9" s="1" t="s">
        <v>100</v>
      </c>
      <c r="K9" s="1" t="s">
        <v>101</v>
      </c>
      <c r="L9" s="1" t="s">
        <v>102</v>
      </c>
      <c r="M9" s="1" t="s">
        <v>103</v>
      </c>
    </row>
    <row r="10" spans="1:22" ht="15.6" x14ac:dyDescent="0.3">
      <c r="A10" s="2" t="s">
        <v>9</v>
      </c>
      <c r="B10" s="3"/>
      <c r="C10" s="3"/>
      <c r="D10" s="3"/>
      <c r="E10" s="3"/>
      <c r="F10" s="3"/>
      <c r="G10" s="3"/>
      <c r="H10" s="3"/>
      <c r="I10" s="3"/>
      <c r="J10" s="3"/>
    </row>
    <row r="11" spans="1:22" s="6" customFormat="1" ht="15.6" x14ac:dyDescent="0.3">
      <c r="A11" s="4" t="s">
        <v>10</v>
      </c>
      <c r="B11" s="5">
        <f>+B12+B13+B14+B15+B16</f>
        <v>878989672</v>
      </c>
      <c r="C11" s="5">
        <f>+C12+C13+C14+C15+C16</f>
        <v>89665417</v>
      </c>
      <c r="D11" s="5">
        <f t="shared" ref="D11" si="0">+D12+D13+D14+D15+D16</f>
        <v>73761708.489999995</v>
      </c>
      <c r="E11" s="5">
        <f t="shared" ref="E11:K11" si="1">+E12+E13+E14+E15+E16</f>
        <v>73484183.109999999</v>
      </c>
      <c r="F11" s="5">
        <f t="shared" si="1"/>
        <v>73065092.359999999</v>
      </c>
      <c r="G11" s="5">
        <f t="shared" si="1"/>
        <v>73701912.659999996</v>
      </c>
      <c r="H11" s="5">
        <f t="shared" si="1"/>
        <v>75082659.159999996</v>
      </c>
      <c r="I11" s="5">
        <f t="shared" si="1"/>
        <v>75112551.120000005</v>
      </c>
      <c r="J11" s="5">
        <f t="shared" si="1"/>
        <v>76361109.599999994</v>
      </c>
      <c r="K11" s="5">
        <f t="shared" si="1"/>
        <v>76101951.780000001</v>
      </c>
      <c r="L11" s="5">
        <f t="shared" ref="L11:M11" si="2">+L12+L13+L14+L15+L16</f>
        <v>75232664.430000007</v>
      </c>
      <c r="M11" s="5">
        <f t="shared" si="2"/>
        <v>76897678.069999993</v>
      </c>
    </row>
    <row r="12" spans="1:22" ht="15.6" x14ac:dyDescent="0.3">
      <c r="A12" s="7" t="s">
        <v>11</v>
      </c>
      <c r="B12" s="8">
        <v>791778052</v>
      </c>
      <c r="C12" s="8">
        <v>79779167</v>
      </c>
      <c r="D12" s="9">
        <v>67651721</v>
      </c>
      <c r="E12" s="9">
        <v>67367371</v>
      </c>
      <c r="F12" s="9">
        <v>66976517</v>
      </c>
      <c r="G12" s="9">
        <v>67645171</v>
      </c>
      <c r="H12" s="9">
        <v>69051671</v>
      </c>
      <c r="I12" s="9">
        <v>69076171</v>
      </c>
      <c r="J12" s="9">
        <v>70332671</v>
      </c>
      <c r="K12" s="9">
        <v>70098071</v>
      </c>
      <c r="L12" s="9">
        <v>69267321</v>
      </c>
      <c r="M12" s="9">
        <v>69586671</v>
      </c>
    </row>
    <row r="13" spans="1:22" ht="15.6" x14ac:dyDescent="0.3">
      <c r="A13" s="7" t="s">
        <v>12</v>
      </c>
      <c r="B13" s="8">
        <v>44718571</v>
      </c>
      <c r="C13" s="8">
        <v>4186875</v>
      </c>
      <c r="D13" s="9">
        <v>3423688.5</v>
      </c>
      <c r="E13" s="9">
        <v>3448164.75</v>
      </c>
      <c r="F13" s="9">
        <v>3432984.75</v>
      </c>
      <c r="G13" s="9">
        <v>3422124.75</v>
      </c>
      <c r="H13" s="9">
        <v>3417303.5</v>
      </c>
      <c r="I13" s="9">
        <v>3428092.25</v>
      </c>
      <c r="J13" s="9">
        <v>3391642.25</v>
      </c>
      <c r="K13" s="9">
        <v>3374197.25</v>
      </c>
      <c r="L13" s="9">
        <v>3372131.75</v>
      </c>
      <c r="M13" s="9">
        <v>4710123</v>
      </c>
    </row>
    <row r="14" spans="1:22" ht="15.6" x14ac:dyDescent="0.3">
      <c r="A14" s="7" t="s">
        <v>13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</row>
    <row r="15" spans="1:22" ht="15.6" x14ac:dyDescent="0.3">
      <c r="A15" s="7" t="s">
        <v>14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</row>
    <row r="16" spans="1:22" ht="15.6" x14ac:dyDescent="0.3">
      <c r="A16" s="7" t="s">
        <v>15</v>
      </c>
      <c r="B16" s="8">
        <v>42493049</v>
      </c>
      <c r="C16" s="8">
        <v>5699375</v>
      </c>
      <c r="D16" s="8">
        <v>2686298.99</v>
      </c>
      <c r="E16" s="8">
        <v>2668647.36</v>
      </c>
      <c r="F16" s="8">
        <v>2655590.61</v>
      </c>
      <c r="G16" s="8">
        <v>2634616.91</v>
      </c>
      <c r="H16" s="8">
        <v>2613684.66</v>
      </c>
      <c r="I16" s="8">
        <v>2608287.87</v>
      </c>
      <c r="J16" s="8">
        <v>2636796.35</v>
      </c>
      <c r="K16" s="8">
        <v>2629683.5299999998</v>
      </c>
      <c r="L16" s="8">
        <v>2593211.6800000002</v>
      </c>
      <c r="M16" s="8">
        <v>2600884.0699999998</v>
      </c>
    </row>
    <row r="17" spans="1:13" s="6" customFormat="1" ht="15.6" x14ac:dyDescent="0.3">
      <c r="A17" s="4" t="s">
        <v>16</v>
      </c>
      <c r="B17" s="5">
        <f t="shared" ref="B17:H17" si="3">+B18+B19+B20+B21+B22+B23+B24+B25+B26</f>
        <v>93853504</v>
      </c>
      <c r="C17" s="5">
        <f>+C18+C19+C20+C21+C22+C23+C24+C25+C26</f>
        <v>18190000</v>
      </c>
      <c r="D17" s="5">
        <f t="shared" si="3"/>
        <v>1993051.95</v>
      </c>
      <c r="E17" s="5">
        <f t="shared" si="3"/>
        <v>3535344.65</v>
      </c>
      <c r="F17" s="5">
        <f t="shared" si="3"/>
        <v>5683954.5599999996</v>
      </c>
      <c r="G17" s="5">
        <f t="shared" si="3"/>
        <v>2921315.3699999996</v>
      </c>
      <c r="H17" s="5">
        <f t="shared" si="3"/>
        <v>2471064.3000000003</v>
      </c>
      <c r="I17" s="5">
        <f t="shared" ref="I17:J17" si="4">+I18+I19+I20+I21+I22+I23+I24+I25+I26</f>
        <v>2486363.61</v>
      </c>
      <c r="J17" s="5">
        <f t="shared" si="4"/>
        <v>1067201.31</v>
      </c>
      <c r="K17" s="5">
        <f t="shared" ref="K17:L17" si="5">+K18+K19+K20+K21+K22+K23+K24+K25+K26</f>
        <v>12491591.629999999</v>
      </c>
      <c r="L17" s="5">
        <f t="shared" si="5"/>
        <v>5214429.8099999996</v>
      </c>
      <c r="M17" s="5">
        <f t="shared" ref="M17" si="6">+M18+M19+M20+M21+M22+M23+M24+M25+M26</f>
        <v>3359057.13</v>
      </c>
    </row>
    <row r="18" spans="1:13" ht="15.6" x14ac:dyDescent="0.3">
      <c r="A18" s="7" t="s">
        <v>17</v>
      </c>
      <c r="B18" s="8">
        <v>16155960</v>
      </c>
      <c r="C18" s="11">
        <v>0</v>
      </c>
      <c r="D18" s="8">
        <v>550752.56999999995</v>
      </c>
      <c r="E18" s="8">
        <v>2343104.65</v>
      </c>
      <c r="F18" s="8">
        <v>1151538.45</v>
      </c>
      <c r="G18" s="8">
        <v>1589409.43</v>
      </c>
      <c r="H18" s="8">
        <v>1185918.6200000001</v>
      </c>
      <c r="I18" s="8">
        <v>1249643.1299999999</v>
      </c>
      <c r="J18" s="8">
        <v>99601</v>
      </c>
      <c r="K18" s="8">
        <v>3015898.79</v>
      </c>
      <c r="L18" s="8">
        <v>1540727.72</v>
      </c>
      <c r="M18" s="8">
        <v>1252951.5900000001</v>
      </c>
    </row>
    <row r="19" spans="1:13" ht="15.6" x14ac:dyDescent="0.3">
      <c r="A19" s="7" t="s">
        <v>18</v>
      </c>
      <c r="B19" s="8">
        <v>797544</v>
      </c>
      <c r="C19" s="8">
        <v>3000000</v>
      </c>
      <c r="D19" s="11">
        <v>0</v>
      </c>
      <c r="E19" s="11">
        <v>0</v>
      </c>
      <c r="F19" s="8">
        <v>1229120</v>
      </c>
      <c r="G19" s="8">
        <v>395654</v>
      </c>
      <c r="H19" s="11">
        <v>0</v>
      </c>
      <c r="I19" s="8">
        <v>114578</v>
      </c>
      <c r="J19" s="8">
        <v>28320</v>
      </c>
      <c r="K19" s="8">
        <v>1518140.8</v>
      </c>
      <c r="L19" s="8">
        <v>229510</v>
      </c>
      <c r="M19" s="8"/>
    </row>
    <row r="20" spans="1:13" ht="15.6" x14ac:dyDescent="0.3">
      <c r="A20" s="7" t="s">
        <v>19</v>
      </c>
      <c r="B20" s="8">
        <v>9000000</v>
      </c>
      <c r="C20" s="11">
        <v>0</v>
      </c>
      <c r="D20" s="11">
        <v>0</v>
      </c>
      <c r="E20" s="8">
        <v>288950</v>
      </c>
      <c r="F20" s="8">
        <v>398700</v>
      </c>
      <c r="G20" s="8">
        <v>272650</v>
      </c>
      <c r="H20" s="8">
        <v>414300</v>
      </c>
      <c r="I20" s="8">
        <v>481522.5</v>
      </c>
      <c r="J20" s="8">
        <v>114750</v>
      </c>
      <c r="K20" s="8">
        <v>413050</v>
      </c>
      <c r="L20" s="8">
        <v>842350</v>
      </c>
      <c r="M20" s="8">
        <v>439100</v>
      </c>
    </row>
    <row r="21" spans="1:13" ht="15.6" x14ac:dyDescent="0.3">
      <c r="A21" s="7" t="s">
        <v>20</v>
      </c>
      <c r="B21" s="8">
        <v>1500000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8">
        <v>74867</v>
      </c>
      <c r="J21" s="11">
        <v>0</v>
      </c>
      <c r="K21" s="11">
        <v>0</v>
      </c>
      <c r="L21" s="8">
        <v>786688.08</v>
      </c>
      <c r="M21" s="8"/>
    </row>
    <row r="22" spans="1:13" ht="15.6" x14ac:dyDescent="0.3">
      <c r="A22" s="7" t="s">
        <v>21</v>
      </c>
      <c r="B22" s="8">
        <v>19000000</v>
      </c>
      <c r="C22" s="8">
        <v>1400000</v>
      </c>
      <c r="D22" s="8">
        <v>472350</v>
      </c>
      <c r="E22" s="8">
        <v>305030</v>
      </c>
      <c r="F22" s="8">
        <v>518224.73</v>
      </c>
      <c r="G22" s="8">
        <v>656280</v>
      </c>
      <c r="H22" s="8">
        <v>814819.5</v>
      </c>
      <c r="I22" s="8">
        <v>204000</v>
      </c>
      <c r="J22" s="8">
        <v>600030</v>
      </c>
      <c r="K22" s="8">
        <v>54000</v>
      </c>
      <c r="L22" s="8">
        <v>147500</v>
      </c>
      <c r="M22" s="8">
        <v>1161100</v>
      </c>
    </row>
    <row r="23" spans="1:13" ht="15.6" x14ac:dyDescent="0.3">
      <c r="A23" s="7" t="s">
        <v>22</v>
      </c>
      <c r="B23" s="8">
        <v>14000000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8">
        <v>37401.370000000003</v>
      </c>
      <c r="L23" s="8">
        <v>6765</v>
      </c>
      <c r="M23" s="8"/>
    </row>
    <row r="24" spans="1:13" ht="15.6" x14ac:dyDescent="0.3">
      <c r="A24" s="7" t="s">
        <v>23</v>
      </c>
      <c r="B24" s="8">
        <v>26000000</v>
      </c>
      <c r="C24" s="8">
        <v>3870000</v>
      </c>
      <c r="D24" s="8">
        <v>969949.38</v>
      </c>
      <c r="E24" s="8">
        <v>598260</v>
      </c>
      <c r="F24" s="8">
        <v>2019415.57</v>
      </c>
      <c r="G24" s="8">
        <v>7321.94</v>
      </c>
      <c r="H24" s="8">
        <v>56026.18</v>
      </c>
      <c r="I24" s="8">
        <v>80442.16</v>
      </c>
      <c r="J24" s="8">
        <v>37833.65</v>
      </c>
      <c r="K24" s="8">
        <v>1567422.3</v>
      </c>
      <c r="L24" s="8">
        <v>1567555.68</v>
      </c>
      <c r="M24" s="8">
        <v>351389.61</v>
      </c>
    </row>
    <row r="25" spans="1:13" ht="15.6" x14ac:dyDescent="0.3">
      <c r="A25" s="7" t="s">
        <v>24</v>
      </c>
      <c r="B25" s="8">
        <v>2400000</v>
      </c>
      <c r="C25" s="8">
        <v>4720000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8">
        <v>78173.820000000007</v>
      </c>
      <c r="J25" s="8">
        <v>186666.66</v>
      </c>
      <c r="K25" s="8">
        <v>540907.31000000006</v>
      </c>
      <c r="L25" s="8">
        <v>93333.33</v>
      </c>
      <c r="M25" s="8">
        <v>154515.93</v>
      </c>
    </row>
    <row r="26" spans="1:13" ht="15.6" x14ac:dyDescent="0.3">
      <c r="A26" s="7" t="s">
        <v>25</v>
      </c>
      <c r="B26" s="8">
        <v>5000000</v>
      </c>
      <c r="C26" s="8">
        <v>5200000</v>
      </c>
      <c r="D26" s="11">
        <v>0</v>
      </c>
      <c r="E26" s="11">
        <v>0</v>
      </c>
      <c r="F26" s="8">
        <v>366955.81</v>
      </c>
      <c r="G26" s="11">
        <v>0</v>
      </c>
      <c r="H26" s="11">
        <v>0</v>
      </c>
      <c r="I26" s="8">
        <v>203137</v>
      </c>
      <c r="J26" s="11">
        <v>0</v>
      </c>
      <c r="K26" s="8">
        <v>5344771.0599999996</v>
      </c>
      <c r="L26" s="11">
        <v>0</v>
      </c>
      <c r="M26" s="11">
        <v>0</v>
      </c>
    </row>
    <row r="27" spans="1:13" s="6" customFormat="1" ht="15.6" x14ac:dyDescent="0.3">
      <c r="A27" s="4" t="s">
        <v>26</v>
      </c>
      <c r="B27" s="5">
        <f>+B29+B28+B30+B31+B32+B33+B34+B35+B36</f>
        <v>578922453</v>
      </c>
      <c r="C27" s="5">
        <f>+C29+C28+C30+C31+C32+C33+C34+C35+C36</f>
        <v>-130465417</v>
      </c>
      <c r="D27" s="5">
        <f t="shared" ref="D27:H27" si="7">+D29+D28+D30+D31+D32+D33+D34+D35+D36</f>
        <v>9719087.1799999997</v>
      </c>
      <c r="E27" s="5">
        <f t="shared" si="7"/>
        <v>13131647.16</v>
      </c>
      <c r="F27" s="5">
        <f t="shared" si="7"/>
        <v>11854654.51</v>
      </c>
      <c r="G27" s="5">
        <f t="shared" si="7"/>
        <v>20914558.920000002</v>
      </c>
      <c r="H27" s="5">
        <f t="shared" si="7"/>
        <v>16541547.68</v>
      </c>
      <c r="I27" s="5">
        <f t="shared" ref="I27:J27" si="8">+I29+I28+I30+I31+I32+I33+I34+I35+I36</f>
        <v>21287030.84</v>
      </c>
      <c r="J27" s="5">
        <f t="shared" si="8"/>
        <v>14304246.02</v>
      </c>
      <c r="K27" s="5">
        <f t="shared" ref="K27:L27" si="9">+K29+K28+K30+K31+K32+K33+K34+K35+K36</f>
        <v>12700401.640000001</v>
      </c>
      <c r="L27" s="5">
        <f t="shared" si="9"/>
        <v>21714326.490000002</v>
      </c>
      <c r="M27" s="5">
        <f t="shared" ref="M27" si="10">+M29+M28+M30+M31+M32+M33+M34+M35+M36</f>
        <v>16615285.27</v>
      </c>
    </row>
    <row r="28" spans="1:13" ht="15.6" x14ac:dyDescent="0.3">
      <c r="A28" s="7" t="s">
        <v>27</v>
      </c>
      <c r="B28" s="8">
        <v>115600000</v>
      </c>
      <c r="C28" s="8">
        <v>-4220000</v>
      </c>
      <c r="D28" s="8">
        <v>6700579.2599999998</v>
      </c>
      <c r="E28" s="8">
        <v>6162966.9800000004</v>
      </c>
      <c r="F28" s="8">
        <v>6732310</v>
      </c>
      <c r="G28" s="8">
        <v>6399400</v>
      </c>
      <c r="H28" s="8">
        <v>6753720</v>
      </c>
      <c r="I28" s="8">
        <v>6921570</v>
      </c>
      <c r="J28" s="8">
        <v>6771100</v>
      </c>
      <c r="K28" s="8">
        <v>6715318</v>
      </c>
      <c r="L28" s="8">
        <v>6426030</v>
      </c>
      <c r="M28" s="8">
        <v>6665130</v>
      </c>
    </row>
    <row r="29" spans="1:13" ht="15.6" x14ac:dyDescent="0.3">
      <c r="A29" s="7" t="s">
        <v>28</v>
      </c>
      <c r="B29" s="8">
        <v>56000000</v>
      </c>
      <c r="C29" s="8">
        <v>80000</v>
      </c>
      <c r="D29" s="11">
        <v>0</v>
      </c>
      <c r="E29" s="8">
        <v>13498.02</v>
      </c>
      <c r="F29" s="11">
        <v>0</v>
      </c>
      <c r="G29" s="8">
        <v>8906758</v>
      </c>
      <c r="H29" s="8">
        <v>392114</v>
      </c>
      <c r="I29" s="8">
        <v>6903000</v>
      </c>
      <c r="J29" s="8">
        <v>2533460</v>
      </c>
      <c r="K29" s="8">
        <v>17658.7</v>
      </c>
      <c r="L29" s="8">
        <v>4611676</v>
      </c>
      <c r="M29" s="8"/>
    </row>
    <row r="30" spans="1:13" ht="15.6" x14ac:dyDescent="0.3">
      <c r="A30" s="7" t="s">
        <v>29</v>
      </c>
      <c r="B30" s="8">
        <v>33000000</v>
      </c>
      <c r="C30" s="8">
        <v>-3740000</v>
      </c>
      <c r="D30" s="11">
        <v>0</v>
      </c>
      <c r="E30" s="11">
        <v>0</v>
      </c>
      <c r="F30" s="11">
        <v>0</v>
      </c>
      <c r="G30" s="8">
        <v>344206</v>
      </c>
      <c r="H30" s="8">
        <v>122720</v>
      </c>
      <c r="I30" s="11">
        <v>0</v>
      </c>
      <c r="J30" s="8">
        <v>1159802.18</v>
      </c>
      <c r="K30" s="8">
        <v>172471.63</v>
      </c>
      <c r="L30" s="8">
        <v>509170</v>
      </c>
      <c r="M30" s="8">
        <v>858921.88</v>
      </c>
    </row>
    <row r="31" spans="1:13" ht="15.6" x14ac:dyDescent="0.3">
      <c r="A31" s="7" t="s">
        <v>30</v>
      </c>
      <c r="B31" s="8">
        <v>21000000</v>
      </c>
      <c r="C31" s="8">
        <v>-4000000</v>
      </c>
      <c r="D31" s="12">
        <v>0</v>
      </c>
      <c r="E31" s="8">
        <v>1446849.5</v>
      </c>
      <c r="F31" s="11">
        <v>0</v>
      </c>
      <c r="G31" s="11">
        <v>0</v>
      </c>
      <c r="H31" s="8">
        <v>1015169.9</v>
      </c>
      <c r="I31" s="8">
        <v>139826</v>
      </c>
      <c r="J31" s="11">
        <v>0</v>
      </c>
      <c r="K31" s="8">
        <v>1513113.1</v>
      </c>
      <c r="L31" s="11">
        <v>0</v>
      </c>
      <c r="M31" s="11">
        <v>0</v>
      </c>
    </row>
    <row r="32" spans="1:13" ht="15.6" x14ac:dyDescent="0.3">
      <c r="A32" s="7" t="s">
        <v>31</v>
      </c>
      <c r="B32" s="8">
        <v>45000000</v>
      </c>
      <c r="C32" s="8">
        <v>-10140000</v>
      </c>
      <c r="D32" s="12">
        <v>0</v>
      </c>
      <c r="E32" s="12">
        <v>0</v>
      </c>
      <c r="F32" s="11">
        <v>0</v>
      </c>
      <c r="G32" s="8">
        <v>15045</v>
      </c>
      <c r="H32" s="8">
        <v>1599086.03</v>
      </c>
      <c r="I32" s="11">
        <v>0</v>
      </c>
      <c r="J32" s="11">
        <v>0</v>
      </c>
      <c r="K32" s="8">
        <v>56101.7</v>
      </c>
      <c r="L32" s="8">
        <v>1390828.75</v>
      </c>
      <c r="M32" s="8">
        <v>1319.24</v>
      </c>
    </row>
    <row r="33" spans="1:13" ht="15.6" x14ac:dyDescent="0.3">
      <c r="A33" s="7" t="s">
        <v>32</v>
      </c>
      <c r="B33" s="8">
        <v>17800000</v>
      </c>
      <c r="C33" s="8">
        <v>1170000</v>
      </c>
      <c r="D33" s="12">
        <v>0</v>
      </c>
      <c r="E33" s="12">
        <v>0</v>
      </c>
      <c r="F33" s="26">
        <v>98830.9</v>
      </c>
      <c r="G33" s="8">
        <v>10502</v>
      </c>
      <c r="H33" s="8">
        <v>12724.83</v>
      </c>
      <c r="I33" s="11">
        <v>0</v>
      </c>
      <c r="J33" s="11">
        <v>0</v>
      </c>
      <c r="K33" s="8">
        <v>521934.97</v>
      </c>
      <c r="L33" s="8">
        <v>86140</v>
      </c>
      <c r="M33" s="8">
        <v>134134.07999999999</v>
      </c>
    </row>
    <row r="34" spans="1:13" ht="15.6" x14ac:dyDescent="0.3">
      <c r="A34" s="7" t="s">
        <v>33</v>
      </c>
      <c r="B34" s="8">
        <v>97000000</v>
      </c>
      <c r="C34" s="8">
        <v>2000000</v>
      </c>
      <c r="D34" s="8">
        <v>3018507.92</v>
      </c>
      <c r="E34" s="8">
        <v>3129429.06</v>
      </c>
      <c r="F34" s="8">
        <v>3810544.41</v>
      </c>
      <c r="G34" s="8">
        <v>3802204.42</v>
      </c>
      <c r="H34" s="8">
        <v>3921206.12</v>
      </c>
      <c r="I34" s="8">
        <v>4690432</v>
      </c>
      <c r="J34" s="8">
        <v>2228676.63</v>
      </c>
      <c r="K34" s="8">
        <v>3276100.13</v>
      </c>
      <c r="L34" s="8">
        <v>5185583.9800000004</v>
      </c>
      <c r="M34" s="8">
        <v>4137630.3</v>
      </c>
    </row>
    <row r="35" spans="1:13" ht="15.6" x14ac:dyDescent="0.3">
      <c r="A35" s="7" t="s">
        <v>34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</row>
    <row r="36" spans="1:13" ht="15.6" x14ac:dyDescent="0.3">
      <c r="A36" s="7" t="s">
        <v>35</v>
      </c>
      <c r="B36" s="8">
        <v>193522453</v>
      </c>
      <c r="C36" s="8">
        <v>-111615417</v>
      </c>
      <c r="D36" s="12">
        <v>0</v>
      </c>
      <c r="E36" s="8">
        <v>2378903.6</v>
      </c>
      <c r="F36" s="8">
        <v>1212969.2</v>
      </c>
      <c r="G36" s="8">
        <v>1436443.5</v>
      </c>
      <c r="H36" s="8">
        <v>2724806.8</v>
      </c>
      <c r="I36" s="8">
        <v>2632202.84</v>
      </c>
      <c r="J36" s="8">
        <v>1611207.21</v>
      </c>
      <c r="K36" s="8">
        <v>427703.41</v>
      </c>
      <c r="L36" s="8">
        <v>3504897.76</v>
      </c>
      <c r="M36" s="8">
        <v>4818149.7699999996</v>
      </c>
    </row>
    <row r="37" spans="1:13" ht="15.6" x14ac:dyDescent="0.3">
      <c r="A37" s="4" t="s">
        <v>36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</row>
    <row r="38" spans="1:13" ht="15.6" x14ac:dyDescent="0.3">
      <c r="A38" s="7" t="s">
        <v>37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</row>
    <row r="39" spans="1:13" ht="15.6" x14ac:dyDescent="0.3">
      <c r="A39" s="7" t="s">
        <v>38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</row>
    <row r="40" spans="1:13" ht="15.6" x14ac:dyDescent="0.3">
      <c r="A40" s="7" t="s">
        <v>39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</row>
    <row r="41" spans="1:13" ht="15.6" x14ac:dyDescent="0.3">
      <c r="A41" s="7" t="s">
        <v>40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</row>
    <row r="42" spans="1:13" ht="15.6" x14ac:dyDescent="0.3">
      <c r="A42" s="7" t="s">
        <v>41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</row>
    <row r="43" spans="1:13" ht="15.6" x14ac:dyDescent="0.3">
      <c r="A43" s="7" t="s">
        <v>42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</row>
    <row r="44" spans="1:13" ht="15.6" x14ac:dyDescent="0.3">
      <c r="A44" s="7" t="s">
        <v>43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</row>
    <row r="45" spans="1:13" ht="15.6" x14ac:dyDescent="0.3">
      <c r="A45" s="7" t="s">
        <v>44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</row>
    <row r="46" spans="1:13" s="6" customFormat="1" ht="15.6" x14ac:dyDescent="0.3">
      <c r="A46" s="4" t="s">
        <v>45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</row>
    <row r="47" spans="1:13" ht="15.6" x14ac:dyDescent="0.3">
      <c r="A47" s="7" t="s">
        <v>46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</row>
    <row r="48" spans="1:13" ht="15.6" x14ac:dyDescent="0.3">
      <c r="A48" s="7" t="s">
        <v>47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</row>
    <row r="49" spans="1:13" ht="15.6" x14ac:dyDescent="0.3">
      <c r="A49" s="7" t="s">
        <v>48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</row>
    <row r="50" spans="1:13" ht="15.6" x14ac:dyDescent="0.3">
      <c r="A50" s="7" t="s">
        <v>49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</row>
    <row r="51" spans="1:13" ht="15.6" x14ac:dyDescent="0.3">
      <c r="A51" s="7" t="s">
        <v>50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</row>
    <row r="52" spans="1:13" ht="15.6" x14ac:dyDescent="0.3">
      <c r="A52" s="7" t="s">
        <v>51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</row>
    <row r="53" spans="1:13" s="6" customFormat="1" ht="15.6" x14ac:dyDescent="0.3">
      <c r="A53" s="4" t="s">
        <v>52</v>
      </c>
      <c r="B53" s="5">
        <f>+B54+B55+B56+B57+B58+B59+B60+B61+B62</f>
        <v>16000000</v>
      </c>
      <c r="C53" s="5">
        <f>+C54+C55+C56+C57+C58+C59+C60+C61+C62</f>
        <v>21610000</v>
      </c>
      <c r="D53" s="13">
        <v>0</v>
      </c>
      <c r="E53" s="5">
        <f>+E54</f>
        <v>1538307</v>
      </c>
      <c r="F53" s="5">
        <f>+F54+F58</f>
        <v>289312.40000000002</v>
      </c>
      <c r="G53" s="5">
        <f>+G54+G58</f>
        <v>0</v>
      </c>
      <c r="H53" s="5">
        <f>+H55+H58</f>
        <v>491921.94</v>
      </c>
      <c r="I53" s="5">
        <f>SUM(I54+I55+I56+I57+I58+I59+I60+I61+I62)</f>
        <v>1106722</v>
      </c>
      <c r="J53" s="5">
        <f>SUM(J54+J55+J56+J57+J58+J59+J60+J61+J62)</f>
        <v>3623763.95</v>
      </c>
      <c r="K53" s="5">
        <f>SUM(K54+K55+K56+K57+K58+K59+K60+K61+K62)</f>
        <v>2571283.7199999997</v>
      </c>
      <c r="L53" s="5">
        <f>SUM(L54+L55+L56+L57+L58+L59+L60+L61+L62)</f>
        <v>1783841.4</v>
      </c>
      <c r="M53" s="5">
        <f>SUM(M54+M55+M56+M57+M58+M59+M60+M61+M62)</f>
        <v>1165730.78</v>
      </c>
    </row>
    <row r="54" spans="1:13" ht="15.6" x14ac:dyDescent="0.3">
      <c r="A54" s="7" t="s">
        <v>53</v>
      </c>
      <c r="B54" s="8">
        <v>15000000</v>
      </c>
      <c r="C54" s="26">
        <v>4780000</v>
      </c>
      <c r="D54" s="12">
        <v>0</v>
      </c>
      <c r="E54" s="8">
        <v>1538307</v>
      </c>
      <c r="F54" s="8">
        <v>220754.4</v>
      </c>
      <c r="G54" s="8"/>
      <c r="H54" s="8"/>
      <c r="I54" s="8">
        <v>787732.6</v>
      </c>
      <c r="J54" s="8">
        <v>3623763.95</v>
      </c>
      <c r="K54" s="8">
        <v>2090699.22</v>
      </c>
      <c r="L54" s="8">
        <v>1432549.5</v>
      </c>
      <c r="M54" s="8">
        <v>193992</v>
      </c>
    </row>
    <row r="55" spans="1:13" ht="15.6" x14ac:dyDescent="0.3">
      <c r="A55" s="7" t="s">
        <v>54</v>
      </c>
      <c r="B55" s="12">
        <v>0</v>
      </c>
      <c r="C55" s="26">
        <v>2000000</v>
      </c>
      <c r="D55" s="12">
        <v>0</v>
      </c>
      <c r="E55" s="12">
        <v>0</v>
      </c>
      <c r="F55" s="12">
        <v>0</v>
      </c>
      <c r="G55" s="12">
        <v>0</v>
      </c>
      <c r="H55" s="26">
        <v>326860</v>
      </c>
      <c r="I55" s="26">
        <v>188505</v>
      </c>
      <c r="J55" s="12">
        <v>0</v>
      </c>
      <c r="K55" s="12">
        <v>0</v>
      </c>
      <c r="L55" s="26">
        <v>133581.9</v>
      </c>
      <c r="M55" s="26">
        <v>782340</v>
      </c>
    </row>
    <row r="56" spans="1:13" ht="15.6" x14ac:dyDescent="0.3">
      <c r="A56" s="7" t="s">
        <v>55</v>
      </c>
      <c r="B56" s="12">
        <v>0</v>
      </c>
      <c r="C56" s="8">
        <v>1500000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</row>
    <row r="57" spans="1:13" ht="15.6" x14ac:dyDescent="0.3">
      <c r="A57" s="7" t="s">
        <v>56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</row>
    <row r="58" spans="1:13" ht="15.6" x14ac:dyDescent="0.3">
      <c r="A58" s="7" t="s">
        <v>57</v>
      </c>
      <c r="B58" s="8">
        <v>1000000</v>
      </c>
      <c r="C58" s="8">
        <v>4580000</v>
      </c>
      <c r="D58" s="12">
        <v>0</v>
      </c>
      <c r="E58" s="12">
        <v>0</v>
      </c>
      <c r="F58" s="26">
        <v>68558</v>
      </c>
      <c r="G58" s="11">
        <v>0</v>
      </c>
      <c r="H58" s="26">
        <v>165061.94</v>
      </c>
      <c r="I58" s="26">
        <v>130484.4</v>
      </c>
      <c r="J58" s="12">
        <v>0</v>
      </c>
      <c r="K58" s="26">
        <v>467209.2</v>
      </c>
      <c r="L58" s="26">
        <v>12390</v>
      </c>
      <c r="M58" s="26">
        <v>125847</v>
      </c>
    </row>
    <row r="59" spans="1:13" ht="15.6" x14ac:dyDescent="0.3">
      <c r="A59" s="7" t="s">
        <v>58</v>
      </c>
      <c r="B59" s="12">
        <v>0</v>
      </c>
      <c r="C59" s="26">
        <v>8700000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205320</v>
      </c>
      <c r="M59" s="26">
        <v>63551.78</v>
      </c>
    </row>
    <row r="60" spans="1:13" ht="15.6" x14ac:dyDescent="0.3">
      <c r="A60" s="7" t="s">
        <v>59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</row>
    <row r="61" spans="1:13" ht="15.6" x14ac:dyDescent="0.3">
      <c r="A61" s="7" t="s">
        <v>60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</row>
    <row r="62" spans="1:13" ht="15.6" x14ac:dyDescent="0.3">
      <c r="A62" s="7" t="s">
        <v>61</v>
      </c>
      <c r="B62" s="12">
        <v>0</v>
      </c>
      <c r="C62" s="26">
        <v>50000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26">
        <v>13375.3</v>
      </c>
      <c r="L62" s="12">
        <v>0</v>
      </c>
      <c r="M62" s="12">
        <v>0</v>
      </c>
    </row>
    <row r="63" spans="1:13" s="6" customFormat="1" ht="15.6" x14ac:dyDescent="0.3">
      <c r="A63" s="4" t="s">
        <v>62</v>
      </c>
      <c r="B63" s="13">
        <v>0</v>
      </c>
      <c r="C63" s="29">
        <f>SUM(C64)+C65+C66+C67</f>
        <v>1000000</v>
      </c>
      <c r="D63" s="13">
        <f t="shared" ref="D63:I63" si="11">SUM(D64)+D65+D66+D67</f>
        <v>0</v>
      </c>
      <c r="E63" s="13">
        <f t="shared" si="11"/>
        <v>0</v>
      </c>
      <c r="F63" s="13">
        <f t="shared" si="11"/>
        <v>0</v>
      </c>
      <c r="G63" s="13">
        <f t="shared" si="11"/>
        <v>0</v>
      </c>
      <c r="H63" s="13">
        <f t="shared" si="11"/>
        <v>0</v>
      </c>
      <c r="I63" s="29">
        <f t="shared" si="11"/>
        <v>379960</v>
      </c>
      <c r="J63" s="12">
        <f t="shared" ref="J63:K63" si="12">SUM(J64)+J65+J66+J67</f>
        <v>0</v>
      </c>
      <c r="K63" s="12">
        <f t="shared" si="12"/>
        <v>0</v>
      </c>
      <c r="L63" s="12">
        <f t="shared" ref="L63:M63" si="13">SUM(L64)+L65+L66+L67</f>
        <v>0</v>
      </c>
      <c r="M63" s="12">
        <f t="shared" si="13"/>
        <v>0</v>
      </c>
    </row>
    <row r="64" spans="1:13" ht="15.6" x14ac:dyDescent="0.3">
      <c r="A64" s="7" t="s">
        <v>63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</row>
    <row r="65" spans="1:13" ht="15.6" x14ac:dyDescent="0.3">
      <c r="A65" s="7" t="s">
        <v>64</v>
      </c>
      <c r="B65" s="12">
        <v>0</v>
      </c>
      <c r="C65" s="26">
        <v>1000000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26">
        <v>379960</v>
      </c>
      <c r="J65" s="12">
        <v>0</v>
      </c>
      <c r="K65" s="12">
        <v>0</v>
      </c>
      <c r="L65" s="12">
        <v>0</v>
      </c>
      <c r="M65" s="12">
        <v>0</v>
      </c>
    </row>
    <row r="66" spans="1:13" ht="15.6" x14ac:dyDescent="0.3">
      <c r="A66" s="7" t="s">
        <v>65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</row>
    <row r="67" spans="1:13" ht="15.6" x14ac:dyDescent="0.3">
      <c r="A67" s="7" t="s">
        <v>66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</row>
    <row r="68" spans="1:13" s="6" customFormat="1" ht="15.6" x14ac:dyDescent="0.3">
      <c r="A68" s="4" t="s">
        <v>67</v>
      </c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</row>
    <row r="69" spans="1:13" ht="15.6" x14ac:dyDescent="0.3">
      <c r="A69" s="7" t="s">
        <v>68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</row>
    <row r="70" spans="1:13" ht="15.6" x14ac:dyDescent="0.3">
      <c r="A70" s="7" t="s">
        <v>69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</row>
    <row r="71" spans="1:13" s="6" customFormat="1" ht="15.6" x14ac:dyDescent="0.3">
      <c r="A71" s="4" t="s">
        <v>70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</row>
    <row r="72" spans="1:13" ht="15.6" x14ac:dyDescent="0.3">
      <c r="A72" s="7" t="s">
        <v>71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</row>
    <row r="73" spans="1:13" ht="15.6" x14ac:dyDescent="0.3">
      <c r="A73" s="7" t="s">
        <v>72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</row>
    <row r="74" spans="1:13" ht="15.6" x14ac:dyDescent="0.3">
      <c r="A74" s="7" t="s">
        <v>73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</row>
    <row r="75" spans="1:13" ht="15.6" x14ac:dyDescent="0.3">
      <c r="A75" s="2" t="s">
        <v>74</v>
      </c>
      <c r="B75" s="23">
        <v>0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</row>
    <row r="76" spans="1:13" ht="15.6" x14ac:dyDescent="0.3">
      <c r="A76" s="4" t="s">
        <v>75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</row>
    <row r="77" spans="1:13" ht="15.6" x14ac:dyDescent="0.3">
      <c r="A77" s="7" t="s">
        <v>76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</row>
    <row r="78" spans="1:13" ht="15.6" x14ac:dyDescent="0.3">
      <c r="A78" s="7" t="s">
        <v>77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</row>
    <row r="79" spans="1:13" ht="15.6" x14ac:dyDescent="0.3">
      <c r="A79" s="4" t="s">
        <v>78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</row>
    <row r="80" spans="1:13" ht="15.6" x14ac:dyDescent="0.3">
      <c r="A80" s="7" t="s">
        <v>79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</row>
    <row r="81" spans="1:13" ht="15.6" x14ac:dyDescent="0.3">
      <c r="A81" s="7" t="s">
        <v>80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</row>
    <row r="82" spans="1:13" ht="15.6" x14ac:dyDescent="0.3">
      <c r="A82" s="4" t="s">
        <v>81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</row>
    <row r="83" spans="1:13" ht="15.6" x14ac:dyDescent="0.3">
      <c r="A83" s="7" t="s">
        <v>82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</row>
    <row r="84" spans="1:13" ht="15.6" x14ac:dyDescent="0.3">
      <c r="A84" s="14" t="s">
        <v>83</v>
      </c>
      <c r="B84" s="15">
        <f>+B11+B17+B27+B53</f>
        <v>1567765629</v>
      </c>
      <c r="C84" s="15">
        <f>SUM(C11+C17+C27+C37+C46+C53+C63)</f>
        <v>0</v>
      </c>
      <c r="D84" s="15">
        <f t="shared" ref="D84:H84" si="14">+D11+D17+D27+D53</f>
        <v>85473847.620000005</v>
      </c>
      <c r="E84" s="15">
        <f t="shared" si="14"/>
        <v>91689481.920000002</v>
      </c>
      <c r="F84" s="15">
        <f t="shared" si="14"/>
        <v>90893013.830000013</v>
      </c>
      <c r="G84" s="15">
        <f t="shared" si="14"/>
        <v>97537786.950000003</v>
      </c>
      <c r="H84" s="15">
        <f t="shared" si="14"/>
        <v>94587193.079999983</v>
      </c>
      <c r="I84" s="15">
        <f>+I11+I17+I27+I53+I63</f>
        <v>100372627.57000001</v>
      </c>
      <c r="J84" s="15">
        <f>+J11+J17+J27+J53+J63</f>
        <v>95356320.879999995</v>
      </c>
      <c r="K84" s="15">
        <f>+K11+K17+K27+K53+K63</f>
        <v>103865228.77</v>
      </c>
      <c r="L84" s="15">
        <f>+L11+L17+L27+L53+L63</f>
        <v>103945262.13000003</v>
      </c>
      <c r="M84" s="15">
        <f>+M11+M17+M27+M53+M63</f>
        <v>98037751.249999985</v>
      </c>
    </row>
    <row r="85" spans="1:13" ht="37.5" customHeight="1" thickBot="1" x14ac:dyDescent="0.35">
      <c r="A85" s="16" t="s">
        <v>104</v>
      </c>
      <c r="D85" s="12"/>
      <c r="F85" s="12"/>
      <c r="G85" s="12"/>
      <c r="H85" s="12"/>
    </row>
    <row r="86" spans="1:13" x14ac:dyDescent="0.3">
      <c r="A86" s="17" t="s">
        <v>84</v>
      </c>
      <c r="D86" s="25"/>
      <c r="F86" s="24"/>
      <c r="G86" s="24"/>
      <c r="H86" s="24"/>
    </row>
    <row r="87" spans="1:13" x14ac:dyDescent="0.3">
      <c r="A87" s="18" t="s">
        <v>85</v>
      </c>
      <c r="D87" s="10"/>
    </row>
    <row r="88" spans="1:13" x14ac:dyDescent="0.3">
      <c r="A88" s="40" t="s">
        <v>86</v>
      </c>
      <c r="D88" s="10"/>
    </row>
    <row r="89" spans="1:13" ht="43.5" customHeight="1" thickBot="1" x14ac:dyDescent="0.35">
      <c r="A89" s="41"/>
    </row>
    <row r="90" spans="1:13" ht="3" hidden="1" customHeight="1" x14ac:dyDescent="0.3">
      <c r="A90" s="19"/>
      <c r="D90" s="10"/>
    </row>
    <row r="91" spans="1:13" ht="47.25" hidden="1" customHeight="1" x14ac:dyDescent="0.3">
      <c r="A91" s="19"/>
      <c r="D91" s="10"/>
    </row>
    <row r="92" spans="1:13" x14ac:dyDescent="0.3">
      <c r="A92" s="6" t="s">
        <v>87</v>
      </c>
      <c r="D92" s="10"/>
    </row>
    <row r="93" spans="1:13" x14ac:dyDescent="0.3">
      <c r="A93" s="16" t="s">
        <v>88</v>
      </c>
      <c r="D93" s="10"/>
    </row>
    <row r="94" spans="1:13" ht="19.5" customHeight="1" x14ac:dyDescent="0.3">
      <c r="A94" t="s">
        <v>89</v>
      </c>
      <c r="C94" s="20"/>
      <c r="D94" s="10"/>
    </row>
    <row r="95" spans="1:13" x14ac:dyDescent="0.3">
      <c r="A95" t="s">
        <v>90</v>
      </c>
      <c r="D95" s="24"/>
    </row>
    <row r="96" spans="1:13" ht="16.5" customHeight="1" x14ac:dyDescent="0.3">
      <c r="A96" t="s">
        <v>91</v>
      </c>
    </row>
    <row r="97" spans="1:12" x14ac:dyDescent="0.3">
      <c r="A97" t="s">
        <v>92</v>
      </c>
    </row>
    <row r="98" spans="1:12" x14ac:dyDescent="0.3">
      <c r="A98" t="s">
        <v>93</v>
      </c>
    </row>
    <row r="101" spans="1:12" s="21" customFormat="1" ht="22.2" x14ac:dyDescent="0.45">
      <c r="A101" s="27"/>
      <c r="B101" s="27"/>
      <c r="C101" s="28"/>
      <c r="D101" s="27"/>
      <c r="E101" s="27"/>
      <c r="F101" s="27"/>
      <c r="G101" s="27"/>
      <c r="H101" s="27"/>
    </row>
    <row r="102" spans="1:12" s="21" customFormat="1" ht="22.2" x14ac:dyDescent="0.45">
      <c r="A102" s="27"/>
      <c r="B102" s="27"/>
      <c r="C102" s="28"/>
      <c r="D102" s="27"/>
      <c r="E102" s="27"/>
      <c r="F102" s="27"/>
      <c r="G102" s="27"/>
      <c r="H102" s="27"/>
    </row>
    <row r="103" spans="1:12" s="21" customFormat="1" ht="22.2" x14ac:dyDescent="0.45">
      <c r="A103" s="27"/>
      <c r="B103" s="27"/>
      <c r="C103" s="28"/>
      <c r="D103" s="27"/>
      <c r="E103" s="27"/>
      <c r="F103" s="27"/>
      <c r="G103" s="27"/>
      <c r="H103" s="27"/>
    </row>
    <row r="104" spans="1:12" s="21" customFormat="1" ht="22.2" x14ac:dyDescent="0.45">
      <c r="A104" s="27"/>
      <c r="B104" s="27"/>
      <c r="C104" s="28"/>
      <c r="D104" s="27"/>
      <c r="E104" s="27"/>
      <c r="F104" s="27"/>
      <c r="G104" s="27"/>
      <c r="H104" s="27"/>
    </row>
    <row r="105" spans="1:12" s="30" customFormat="1" ht="27" x14ac:dyDescent="0.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</row>
    <row r="106" spans="1:12" s="31" customFormat="1" ht="27" x14ac:dyDescent="0.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</row>
    <row r="107" spans="1:12" s="31" customFormat="1" ht="24.75" customHeight="1" x14ac:dyDescent="0.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</row>
    <row r="108" spans="1:12" s="21" customFormat="1" ht="15.6" x14ac:dyDescent="0.3">
      <c r="C108" s="22"/>
    </row>
  </sheetData>
  <mergeCells count="13">
    <mergeCell ref="A5:M5"/>
    <mergeCell ref="A6:M6"/>
    <mergeCell ref="A2:M2"/>
    <mergeCell ref="A107:L107"/>
    <mergeCell ref="A105:L105"/>
    <mergeCell ref="A106:L106"/>
    <mergeCell ref="A88:A89"/>
    <mergeCell ref="A8:A9"/>
    <mergeCell ref="B8:B9"/>
    <mergeCell ref="C8:C9"/>
    <mergeCell ref="D8:M8"/>
    <mergeCell ref="A3:M3"/>
    <mergeCell ref="A4:M4"/>
  </mergeCells>
  <pageMargins left="0.39370078740157483" right="0.35433070866141736" top="0" bottom="0.15748031496062992" header="0.15748031496062992" footer="0.15748031496062992"/>
  <pageSetup paperSize="126" scale="35" orientation="landscape" r:id="rId1"/>
  <rowBreaks count="1" manualBreakCount="1">
    <brk id="84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Carmen Olivo</cp:lastModifiedBy>
  <cp:lastPrinted>2023-11-11T19:32:36Z</cp:lastPrinted>
  <dcterms:created xsi:type="dcterms:W3CDTF">2023-02-01T13:28:26Z</dcterms:created>
  <dcterms:modified xsi:type="dcterms:W3CDTF">2023-11-11T19:32:51Z</dcterms:modified>
</cp:coreProperties>
</file>