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P\Downloads\"/>
    </mc:Choice>
  </mc:AlternateContent>
  <xr:revisionPtr revIDLastSave="0" documentId="13_ncr:1_{504A15BB-1804-4C82-B93C-A6DC1AE4F301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P2 Presupuesto sin firma" sheetId="1" r:id="rId1"/>
  </sheets>
  <definedNames>
    <definedName name="_xlnm.Print_Area" localSheetId="0">'P2 Presupuesto sin firma'!$A$1:$E$115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7" i="1" l="1"/>
  <c r="E17" i="1"/>
  <c r="E53" i="1"/>
  <c r="E63" i="1"/>
  <c r="E11" i="1"/>
  <c r="B63" i="1"/>
  <c r="B53" i="1"/>
  <c r="B37" i="1"/>
  <c r="B27" i="1"/>
  <c r="B17" i="1"/>
  <c r="B11" i="1"/>
  <c r="C27" i="1"/>
  <c r="D63" i="1"/>
  <c r="C11" i="1"/>
  <c r="C53" i="1"/>
  <c r="C63" i="1"/>
  <c r="C17" i="1"/>
  <c r="D27" i="1"/>
  <c r="D17" i="1"/>
  <c r="D11" i="1"/>
  <c r="E84" i="1" l="1"/>
  <c r="B84" i="1"/>
  <c r="D84" i="1"/>
  <c r="C84" i="1"/>
</calcChain>
</file>

<file path=xl/sharedStrings.xml><?xml version="1.0" encoding="utf-8"?>
<sst xmlns="http://schemas.openxmlformats.org/spreadsheetml/2006/main" count="97" uniqueCount="97">
  <si>
    <t>MINISTERIO DE DEFENSA</t>
  </si>
  <si>
    <t xml:space="preserve">CUERPO ESPECIALIZADO EN SEGURIDAD AEROPORTUARIA Y DE LA AVIACION CIVIL </t>
  </si>
  <si>
    <t xml:space="preserve">Ejecución de Gastos y Aplicaciones financieras </t>
  </si>
  <si>
    <t>En RD$</t>
  </si>
  <si>
    <t>DETALLE</t>
  </si>
  <si>
    <t>Presupuesto Aprobado</t>
  </si>
  <si>
    <t>Presupuesto Modificado</t>
  </si>
  <si>
    <t xml:space="preserve">Gasto devengado </t>
  </si>
  <si>
    <t xml:space="preserve">Enero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</si>
  <si>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</si>
  <si>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</si>
  <si>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</si>
  <si>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</si>
  <si>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</si>
  <si>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</si>
  <si>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</si>
  <si>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</si>
  <si>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</si>
  <si>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</si>
  <si>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</si>
  <si>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</si>
  <si>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</si>
  <si>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</si>
  <si>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</si>
  <si>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</si>
  <si>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</si>
  <si>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</si>
  <si>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</si>
  <si>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</si>
  <si>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</si>
  <si>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</si>
  <si>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</si>
  <si>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</si>
  <si>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</si>
  <si>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</si>
  <si>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</si>
  <si>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</si>
  <si>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</si>
  <si>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</si>
  <si>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</si>
  <si>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</si>
  <si>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</si>
  <si>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</si>
  <si>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</si>
  <si>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</si>
  <si>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</si>
  <si>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</si>
  <si>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</si>
  <si>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</si>
  <si>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</si>
  <si>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</si>
  <si>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</si>
  <si>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</si>
  <si>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</si>
  <si>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</si>
  <si>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</si>
  <si>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</si>
  <si>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</si>
  <si>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</si>
  <si>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</si>
  <si>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</si>
  <si>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</si>
  <si>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</si>
  <si>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</si>
  <si>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</si>
  <si>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</si>
  <si>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</si>
  <si>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</si>
  <si>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</si>
  <si>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</si>
  <si>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</si>
  <si>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</si>
  <si>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</si>
  <si>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</si>
  <si>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</si>
  <si>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</si>
  <si>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</si>
  <si>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</si>
  <si>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</si>
  <si>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</si>
  <si>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</si>
  <si>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</si>
  <si>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</si>
  <si>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</si>
  <si>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r>
      <rPr>
        <b/>
        <sz val="11"/>
        <color theme="1"/>
        <rFont val="Calibri"/>
        <family val="2"/>
        <scheme val="minor"/>
      </rPr>
      <t>Presupuesto aprobado:</t>
    </r>
    <r>
      <rPr>
        <sz val="11"/>
        <color theme="1"/>
        <rFont val="Calibri"/>
        <family val="2"/>
        <scheme val="minor"/>
      </rPr>
      <t xml:space="preserve"> Se refiere al presupuesto aprobado en la Ley de Presupuesto General del Estado</t>
    </r>
  </si>
  <si>
    <r>
      <rPr>
        <b/>
        <sz val="11"/>
        <color theme="1"/>
        <rFont val="Calibri"/>
        <family val="2"/>
        <scheme val="minor"/>
      </rPr>
      <t>Presupuesto modificado:</t>
    </r>
    <r>
      <rPr>
        <sz val="11"/>
        <color theme="1"/>
        <rFont val="Calibri"/>
        <family val="2"/>
        <scheme val="minor"/>
      </rPr>
      <t xml:space="preserve"> Se refiere al presupuesto aprobado en caso de que el Congreso Nacional apruebe un presupuesto complementario</t>
    </r>
  </si>
  <si>
    <r>
      <rPr>
        <b/>
        <sz val="11"/>
        <color theme="1"/>
        <rFont val="Calibri"/>
        <family val="2"/>
        <scheme val="minor"/>
      </rPr>
      <t>Total devengado:</t>
    </r>
    <r>
      <rPr>
        <sz val="11"/>
        <color theme="1"/>
        <rFont val="Calibri"/>
        <family val="2"/>
        <scheme val="minor"/>
      </rPr>
      <t xml:space="preserve">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</si>
  <si>
    <t>NOTAS:</t>
  </si>
  <si>
    <t>1. Gasto devengado</t>
  </si>
  <si>
    <t>2. Se presenta el gasto por mes; cada mes se debe actualizar el gasto devengado de los meses anteriores</t>
  </si>
  <si>
    <t>3. Se presenta la clasificación objetal del gasto al nivel de cuenta</t>
  </si>
  <si>
    <t xml:space="preserve">4. Fecha de imputación: último dia del mes analizado
</t>
  </si>
  <si>
    <t>5. Fecha de Registro: el dia 1 del mes siguiente al mes analizado</t>
  </si>
  <si>
    <t>6. Fuente: SIGEF</t>
  </si>
  <si>
    <t>Año 2024</t>
  </si>
  <si>
    <t>Febrero</t>
  </si>
  <si>
    <t xml:space="preserve">
Fecha de Registro: Del  01 de enero del 2024
Fecha de imputación: Hasta el  29  de FEBRERO 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</si>
</sst>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-* #,##0.00\ _€_-;\-* #,##0.00\ _€_-;_-* &quot;-&quot;??\ _€_-;_-@_-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b/>
      <sz val="25"/>
      <color rgb="FF000000"/>
      <name val="Calibri"/>
      <family val="2"/>
      <scheme val="minor"/>
    </font>
    <font>
      <b/>
      <sz val="21"/>
      <color theme="1"/>
      <name val="Calibri"/>
      <family val="2"/>
      <scheme val="minor"/>
    </font>
    <font>
      <sz val="21"/>
      <color theme="1"/>
      <name val="Calibri"/>
      <family val="2"/>
      <scheme val="minor"/>
    </font>
    <font>
      <b/>
      <sz val="18"/>
      <color rgb="FF000000"/>
      <name val="Calibri"/>
      <family val="2"/>
      <scheme val="minor"/>
    </font>
    <font>
      <sz val="18"/>
      <color rgb="FF00000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5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</cellStyleXfs>
  <cellXfs count="53">
    <xf numFmtId="0" fontId="0" fillId="0" borderId="0" xfId="0"/>
    <xf numFmtId="0" fontId="4" fillId="3" borderId="2" xfId="0" applyFont="1" applyFill="1" applyBorder="1" applyAlignment="1">
      <alignment horizontal="center"/>
    </xf>
    <xf numFmtId="0" fontId="5" fillId="0" borderId="4" xfId="0" applyFont="1" applyBorder="1" applyAlignment="1">
      <alignment horizontal="left"/>
    </xf>
    <xf numFmtId="43" fontId="5" fillId="0" borderId="4" xfId="1" applyFont="1" applyBorder="1" applyAlignment="1">
      <alignment horizontal="right" vertical="center" wrapText="1"/>
    </xf>
    <xf numFmtId="0" fontId="5" fillId="0" borderId="0" xfId="0" applyFont="1" applyAlignment="1">
      <alignment horizontal="left" indent="1"/>
    </xf>
    <xf numFmtId="43" fontId="5" fillId="0" borderId="0" xfId="1" applyFont="1" applyAlignment="1">
      <alignment horizontal="right" vertical="center" wrapText="1"/>
    </xf>
    <xf numFmtId="0" fontId="2" fillId="0" borderId="0" xfId="0" applyFont="1"/>
    <xf numFmtId="0" fontId="3" fillId="0" borderId="0" xfId="0" applyFont="1" applyAlignment="1">
      <alignment horizontal="left" indent="2"/>
    </xf>
    <xf numFmtId="43" fontId="3" fillId="0" borderId="0" xfId="1" applyFont="1" applyAlignment="1">
      <alignment horizontal="right" vertical="center" wrapText="1"/>
    </xf>
    <xf numFmtId="4" fontId="3" fillId="0" borderId="0" xfId="0" applyNumberFormat="1" applyFont="1"/>
    <xf numFmtId="43" fontId="0" fillId="0" borderId="0" xfId="1" applyFont="1"/>
    <xf numFmtId="2" fontId="3" fillId="0" borderId="0" xfId="1" applyNumberFormat="1" applyFont="1" applyAlignment="1">
      <alignment horizontal="right" vertical="center" wrapText="1"/>
    </xf>
    <xf numFmtId="2" fontId="3" fillId="0" borderId="0" xfId="1" applyNumberFormat="1" applyFont="1" applyAlignment="1">
      <alignment vertical="center" wrapText="1"/>
    </xf>
    <xf numFmtId="2" fontId="5" fillId="0" borderId="0" xfId="1" applyNumberFormat="1" applyFont="1" applyAlignment="1">
      <alignment vertical="center" wrapText="1"/>
    </xf>
    <xf numFmtId="0" fontId="4" fillId="0" borderId="5" xfId="0" applyFont="1" applyBorder="1" applyAlignment="1">
      <alignment vertical="center"/>
    </xf>
    <xf numFmtId="43" fontId="5" fillId="0" borderId="5" xfId="1" applyFont="1" applyFill="1" applyBorder="1"/>
    <xf numFmtId="0" fontId="0" fillId="0" borderId="0" xfId="0" applyAlignment="1">
      <alignment wrapText="1"/>
    </xf>
    <xf numFmtId="0" fontId="0" fillId="0" borderId="6" xfId="0" applyBorder="1"/>
    <xf numFmtId="0" fontId="0" fillId="0" borderId="7" xfId="0" applyBorder="1" applyAlignment="1">
      <alignment horizontal="left" wrapText="1"/>
    </xf>
    <xf numFmtId="0" fontId="0" fillId="0" borderId="0" xfId="0" applyAlignment="1">
      <alignment horizontal="left" wrapText="1"/>
    </xf>
    <xf numFmtId="43" fontId="0" fillId="0" borderId="0" xfId="1" applyFont="1" applyAlignment="1"/>
    <xf numFmtId="0" fontId="3" fillId="0" borderId="0" xfId="0" applyFont="1"/>
    <xf numFmtId="2" fontId="5" fillId="0" borderId="4" xfId="1" applyNumberFormat="1" applyFont="1" applyBorder="1" applyAlignment="1">
      <alignment horizontal="right"/>
    </xf>
    <xf numFmtId="164" fontId="0" fillId="0" borderId="0" xfId="0" applyNumberFormat="1"/>
    <xf numFmtId="4" fontId="0" fillId="0" borderId="0" xfId="0" applyNumberFormat="1"/>
    <xf numFmtId="43" fontId="3" fillId="0" borderId="0" xfId="1" applyFont="1" applyAlignment="1">
      <alignment vertical="center" wrapText="1"/>
    </xf>
    <xf numFmtId="0" fontId="6" fillId="0" borderId="0" xfId="0" applyFont="1"/>
    <xf numFmtId="43" fontId="6" fillId="0" borderId="0" xfId="1" applyFont="1"/>
    <xf numFmtId="43" fontId="5" fillId="0" borderId="0" xfId="1" applyFont="1" applyAlignment="1">
      <alignment vertical="center" wrapText="1"/>
    </xf>
    <xf numFmtId="0" fontId="8" fillId="0" borderId="0" xfId="0" applyFont="1"/>
    <xf numFmtId="0" fontId="9" fillId="0" borderId="0" xfId="0" applyFont="1"/>
    <xf numFmtId="0" fontId="7" fillId="0" borderId="0" xfId="0" applyFont="1" applyAlignment="1">
      <alignment vertical="center" wrapText="1" readingOrder="1"/>
    </xf>
    <xf numFmtId="2" fontId="5" fillId="0" borderId="4" xfId="1" applyNumberFormat="1" applyFont="1" applyBorder="1" applyAlignment="1"/>
    <xf numFmtId="0" fontId="14" fillId="0" borderId="0" xfId="0" applyFont="1"/>
    <xf numFmtId="43" fontId="14" fillId="0" borderId="0" xfId="1" applyFont="1"/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4" fillId="0" borderId="0" xfId="0" applyFont="1" applyAlignment="1">
      <alignment horizontal="left"/>
    </xf>
    <xf numFmtId="0" fontId="10" fillId="0" borderId="1" xfId="0" applyFont="1" applyBorder="1" applyAlignment="1">
      <alignment horizontal="center" vertical="center" wrapText="1" readingOrder="1"/>
    </xf>
    <xf numFmtId="0" fontId="10" fillId="0" borderId="0" xfId="0" applyFont="1" applyAlignment="1">
      <alignment horizontal="center" vertical="center" wrapText="1" readingOrder="1"/>
    </xf>
    <xf numFmtId="0" fontId="11" fillId="0" borderId="1" xfId="0" applyFont="1" applyBorder="1" applyAlignment="1">
      <alignment horizontal="center" vertical="top" wrapText="1" readingOrder="1"/>
    </xf>
    <xf numFmtId="0" fontId="11" fillId="0" borderId="0" xfId="0" applyFont="1" applyAlignment="1">
      <alignment horizontal="center" vertical="top" wrapText="1" readingOrder="1"/>
    </xf>
    <xf numFmtId="0" fontId="12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0" fillId="0" borderId="7" xfId="0" applyBorder="1" applyAlignment="1">
      <alignment horizontal="left" wrapText="1"/>
    </xf>
    <xf numFmtId="0" fontId="0" fillId="0" borderId="8" xfId="0" applyBorder="1" applyAlignment="1">
      <alignment horizontal="left" wrapText="1"/>
    </xf>
    <xf numFmtId="0" fontId="4" fillId="2" borderId="2" xfId="0" applyFont="1" applyFill="1" applyBorder="1" applyAlignment="1">
      <alignment horizontal="left" vertical="center"/>
    </xf>
    <xf numFmtId="43" fontId="4" fillId="2" borderId="2" xfId="1" applyFont="1" applyFill="1" applyBorder="1" applyAlignment="1">
      <alignment horizontal="center" vertical="center" wrapText="1"/>
    </xf>
    <xf numFmtId="43" fontId="4" fillId="2" borderId="3" xfId="1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 vertical="center" wrapText="1"/>
    </xf>
    <xf numFmtId="0" fontId="4" fillId="3" borderId="9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</cellXfs>
  <cellStyles count="4">
    <cellStyle name="Millares" xfId="1" builtinId="3"/>
    <cellStyle name="Millares 2" xfId="2" xr:uid="{00000000-0005-0000-0000-000001000000}"/>
    <cellStyle name="Normal" xfId="0" builtinId="0"/>
    <cellStyle name="Normal 2" xfId="3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337180</xdr:rowOff>
    </xdr:from>
    <xdr:to>
      <xdr:col>0</xdr:col>
      <xdr:colOff>2809874</xdr:colOff>
      <xdr:row>6</xdr:row>
      <xdr:rowOff>125993</xdr:rowOff>
    </xdr:to>
    <xdr:pic>
      <xdr:nvPicPr>
        <xdr:cNvPr id="5" name="4 Imagen" descr="logo mide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32493"/>
          <a:ext cx="2809874" cy="1050875"/>
        </a:xfrm>
        <a:prstGeom prst="rect">
          <a:avLst/>
        </a:prstGeom>
      </xdr:spPr>
    </xdr:pic>
    <xdr:clientData/>
  </xdr:twoCellAnchor>
  <xdr:twoCellAnchor editAs="oneCell">
    <xdr:from>
      <xdr:col>3</xdr:col>
      <xdr:colOff>321406</xdr:colOff>
      <xdr:row>2</xdr:row>
      <xdr:rowOff>19049</xdr:rowOff>
    </xdr:from>
    <xdr:to>
      <xdr:col>4</xdr:col>
      <xdr:colOff>882282</xdr:colOff>
      <xdr:row>6</xdr:row>
      <xdr:rowOff>149914</xdr:rowOff>
    </xdr:to>
    <xdr:pic>
      <xdr:nvPicPr>
        <xdr:cNvPr id="6" name="5 Imagen" descr="Logo CESA con efecto copia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18056" y="619124"/>
          <a:ext cx="1808651" cy="14262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165265</xdr:rowOff>
    </xdr:from>
    <xdr:to>
      <xdr:col>4</xdr:col>
      <xdr:colOff>1021772</xdr:colOff>
      <xdr:row>108</xdr:row>
      <xdr:rowOff>97423</xdr:rowOff>
    </xdr:to>
    <xdr:pic>
      <xdr:nvPicPr>
        <xdr:cNvPr id="4" name="3 Imagen" descr="REPORTE DE EJECUCION AL 30 SEPTIEMBRE 2023-2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0009922"/>
          <a:ext cx="13921343" cy="30237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L108"/>
  <sheetViews>
    <sheetView showGridLines="0" tabSelected="1" view="pageBreakPreview" topLeftCell="A44" zoomScale="70" zoomScaleNormal="70" zoomScaleSheetLayoutView="70" workbookViewId="0">
      <selection activeCell="G96" sqref="G96"/>
    </sheetView>
  </sheetViews>
  <sheetFormatPr baseColWidth="10" defaultColWidth="11.44140625" defaultRowHeight="14.4" x14ac:dyDescent="0.3"/>
  <cols>
    <col min="1" max="1" width="122.109375" customWidth="1"/>
    <col min="2" max="2" width="26.109375" customWidth="1"/>
    <col min="3" max="3" width="21.109375" style="10" customWidth="1"/>
    <col min="4" max="4" width="18.6640625" bestFit="1" customWidth="1"/>
    <col min="5" max="5" width="16.44140625" bestFit="1" customWidth="1"/>
  </cols>
  <sheetData>
    <row r="2" spans="1:12" ht="32.4" x14ac:dyDescent="0.3">
      <c r="A2" s="39" t="s">
        <v>0</v>
      </c>
      <c r="B2" s="40"/>
      <c r="C2" s="40"/>
      <c r="D2" s="40"/>
      <c r="E2" s="31"/>
      <c r="F2" s="31"/>
      <c r="G2" s="31"/>
      <c r="H2" s="31"/>
      <c r="I2" s="31"/>
      <c r="J2" s="31"/>
      <c r="K2" s="31"/>
      <c r="L2" s="31"/>
    </row>
    <row r="3" spans="1:12" ht="32.25" customHeight="1" x14ac:dyDescent="0.3">
      <c r="A3" s="41" t="s">
        <v>1</v>
      </c>
      <c r="B3" s="42"/>
      <c r="C3" s="42"/>
      <c r="D3" s="42"/>
    </row>
    <row r="4" spans="1:12" ht="23.4" x14ac:dyDescent="0.3">
      <c r="A4" s="43" t="s">
        <v>94</v>
      </c>
      <c r="B4" s="44"/>
      <c r="C4" s="44"/>
      <c r="D4" s="44"/>
    </row>
    <row r="5" spans="1:12" ht="23.4" x14ac:dyDescent="0.3">
      <c r="A5" s="41" t="s">
        <v>2</v>
      </c>
      <c r="B5" s="42"/>
      <c r="C5" s="42"/>
      <c r="D5" s="42"/>
    </row>
    <row r="6" spans="1:12" ht="23.4" x14ac:dyDescent="0.3">
      <c r="A6" s="41" t="s">
        <v>3</v>
      </c>
      <c r="B6" s="42"/>
      <c r="C6" s="42"/>
      <c r="D6" s="42"/>
    </row>
    <row r="8" spans="1:12" ht="25.5" customHeight="1" x14ac:dyDescent="0.3">
      <c r="A8" s="47" t="s">
        <v>4</v>
      </c>
      <c r="B8" s="48" t="s">
        <v>5</v>
      </c>
      <c r="C8" s="48" t="s">
        <v>6</v>
      </c>
      <c r="D8" s="51" t="s">
        <v>7</v>
      </c>
      <c r="E8" s="52"/>
    </row>
    <row r="9" spans="1:12" ht="15.6" x14ac:dyDescent="0.3">
      <c r="A9" s="47"/>
      <c r="B9" s="49"/>
      <c r="C9" s="49"/>
      <c r="D9" s="1" t="s">
        <v>8</v>
      </c>
      <c r="E9" s="1" t="s">
        <v>95</v>
      </c>
    </row>
    <row r="10" spans="1:12" ht="15.6" x14ac:dyDescent="0.3">
      <c r="A10" s="2" t="s">
        <v>9</v>
      </c>
      <c r="B10" s="3"/>
      <c r="C10" s="3"/>
      <c r="D10" s="3"/>
      <c r="E10" s="3"/>
    </row>
    <row r="11" spans="1:12" s="6" customFormat="1" ht="15.6" x14ac:dyDescent="0.3">
      <c r="A11" s="4" t="s">
        <v>10</v>
      </c>
      <c r="B11" s="5">
        <f>+B12+B13+B14++B16</f>
        <v>980952922</v>
      </c>
      <c r="C11" s="13">
        <f>+C12+C13+C14+C15+C16</f>
        <v>0</v>
      </c>
      <c r="D11" s="5">
        <f t="shared" ref="D11:E11" si="0">+D12+D13+D14+D15+D16</f>
        <v>73922907.75</v>
      </c>
      <c r="E11" s="5">
        <f t="shared" si="0"/>
        <v>76191048.849999994</v>
      </c>
    </row>
    <row r="12" spans="1:12" ht="15.6" x14ac:dyDescent="0.3">
      <c r="A12" s="7" t="s">
        <v>11</v>
      </c>
      <c r="B12" s="8">
        <v>883855052</v>
      </c>
      <c r="C12" s="11">
        <v>0</v>
      </c>
      <c r="D12" s="9">
        <v>69277671</v>
      </c>
      <c r="E12" s="9">
        <v>69011571</v>
      </c>
    </row>
    <row r="13" spans="1:12" ht="15.6" x14ac:dyDescent="0.3">
      <c r="A13" s="7" t="s">
        <v>12</v>
      </c>
      <c r="B13" s="8">
        <v>48905446</v>
      </c>
      <c r="C13" s="11">
        <v>0</v>
      </c>
      <c r="D13" s="9">
        <v>4645236.75</v>
      </c>
      <c r="E13" s="9">
        <v>4621229.25</v>
      </c>
    </row>
    <row r="14" spans="1:12" ht="15.6" x14ac:dyDescent="0.3">
      <c r="A14" s="7" t="s">
        <v>13</v>
      </c>
      <c r="B14" s="12">
        <v>0</v>
      </c>
      <c r="C14" s="11">
        <v>0</v>
      </c>
      <c r="D14" s="11">
        <v>0</v>
      </c>
      <c r="E14" s="11">
        <v>0</v>
      </c>
    </row>
    <row r="15" spans="1:12" ht="15.6" x14ac:dyDescent="0.3">
      <c r="A15" s="7" t="s">
        <v>14</v>
      </c>
      <c r="B15" s="12">
        <v>0</v>
      </c>
      <c r="C15" s="11">
        <v>0</v>
      </c>
      <c r="D15" s="11">
        <v>0</v>
      </c>
      <c r="E15" s="11">
        <v>0</v>
      </c>
    </row>
    <row r="16" spans="1:12" ht="15.6" x14ac:dyDescent="0.3">
      <c r="A16" s="7" t="s">
        <v>15</v>
      </c>
      <c r="B16" s="8">
        <v>48192424</v>
      </c>
      <c r="C16" s="11">
        <v>0</v>
      </c>
      <c r="D16" s="12">
        <v>0</v>
      </c>
      <c r="E16" s="25">
        <v>2558248.6</v>
      </c>
    </row>
    <row r="17" spans="1:5" s="6" customFormat="1" ht="15.6" x14ac:dyDescent="0.3">
      <c r="A17" s="4" t="s">
        <v>16</v>
      </c>
      <c r="B17" s="5">
        <f>+B18+B19+B20+B21+B22+B23+B24+B25+B26</f>
        <v>201655960</v>
      </c>
      <c r="C17" s="5">
        <f>+C18+C19+C20+C21+C22+C23+C24+C25+C26</f>
        <v>-94080000</v>
      </c>
      <c r="D17" s="5">
        <f t="shared" ref="D17" si="1">+D18+D19+D20+D21+D22+D23+D24+D25+D26</f>
        <v>5286473.24</v>
      </c>
      <c r="E17" s="5">
        <f>+E18+E19+E20+E21+E22+E23+E24+E25+E26</f>
        <v>4306855.3599999994</v>
      </c>
    </row>
    <row r="18" spans="1:5" ht="15.6" x14ac:dyDescent="0.3">
      <c r="A18" s="7" t="s">
        <v>17</v>
      </c>
      <c r="B18" s="8">
        <v>181155960</v>
      </c>
      <c r="C18" s="8">
        <v>-164000000</v>
      </c>
      <c r="D18" s="8">
        <v>2581344.54</v>
      </c>
      <c r="E18" s="8">
        <v>1540363.72</v>
      </c>
    </row>
    <row r="19" spans="1:5" ht="15.6" x14ac:dyDescent="0.3">
      <c r="A19" s="7" t="s">
        <v>18</v>
      </c>
      <c r="B19" s="8">
        <v>0</v>
      </c>
      <c r="C19" s="8">
        <v>5000000</v>
      </c>
      <c r="D19" s="8">
        <v>2442202.54</v>
      </c>
      <c r="E19" s="8">
        <v>107793</v>
      </c>
    </row>
    <row r="20" spans="1:5" ht="15.6" x14ac:dyDescent="0.3">
      <c r="A20" s="7" t="s">
        <v>19</v>
      </c>
      <c r="B20" s="8">
        <v>9000000</v>
      </c>
      <c r="C20" s="12">
        <v>0</v>
      </c>
      <c r="D20" s="8">
        <v>144400</v>
      </c>
      <c r="E20" s="8">
        <v>637050</v>
      </c>
    </row>
    <row r="21" spans="1:5" ht="15.6" x14ac:dyDescent="0.3">
      <c r="A21" s="7" t="s">
        <v>20</v>
      </c>
      <c r="B21" s="8">
        <v>1500000</v>
      </c>
      <c r="C21" s="8">
        <v>3000000</v>
      </c>
      <c r="D21" s="12">
        <v>0</v>
      </c>
      <c r="E21" s="12">
        <v>0</v>
      </c>
    </row>
    <row r="22" spans="1:5" ht="15.6" x14ac:dyDescent="0.3">
      <c r="A22" s="7" t="s">
        <v>21</v>
      </c>
      <c r="B22" s="8">
        <v>10000000</v>
      </c>
      <c r="C22" s="8">
        <v>11400000</v>
      </c>
      <c r="D22" s="12">
        <v>0</v>
      </c>
      <c r="E22" s="25">
        <v>722430</v>
      </c>
    </row>
    <row r="23" spans="1:5" ht="15.6" x14ac:dyDescent="0.3">
      <c r="A23" s="7" t="s">
        <v>22</v>
      </c>
      <c r="B23" s="12">
        <v>0</v>
      </c>
      <c r="C23" s="8">
        <v>5500000</v>
      </c>
      <c r="D23" s="11">
        <v>0</v>
      </c>
      <c r="E23" s="11">
        <v>0</v>
      </c>
    </row>
    <row r="24" spans="1:5" ht="15.6" x14ac:dyDescent="0.3">
      <c r="A24" s="7" t="s">
        <v>23</v>
      </c>
      <c r="B24" s="12">
        <v>0</v>
      </c>
      <c r="C24" s="8">
        <v>27700000</v>
      </c>
      <c r="D24" s="12">
        <v>0</v>
      </c>
      <c r="E24" s="25">
        <v>549152.77</v>
      </c>
    </row>
    <row r="25" spans="1:5" ht="15.6" x14ac:dyDescent="0.3">
      <c r="A25" s="7" t="s">
        <v>24</v>
      </c>
      <c r="B25" s="12">
        <v>0</v>
      </c>
      <c r="C25" s="8">
        <v>7120000</v>
      </c>
      <c r="D25" s="8">
        <v>118526.16</v>
      </c>
      <c r="E25" s="8">
        <v>114281.87</v>
      </c>
    </row>
    <row r="26" spans="1:5" ht="15.6" x14ac:dyDescent="0.3">
      <c r="A26" s="7" t="s">
        <v>25</v>
      </c>
      <c r="B26" s="12">
        <v>0</v>
      </c>
      <c r="C26" s="8">
        <v>10200000</v>
      </c>
      <c r="D26" s="11">
        <v>0</v>
      </c>
      <c r="E26" s="8">
        <v>635784</v>
      </c>
    </row>
    <row r="27" spans="1:5" s="6" customFormat="1" ht="15.6" x14ac:dyDescent="0.3">
      <c r="A27" s="4" t="s">
        <v>26</v>
      </c>
      <c r="B27" s="5">
        <f>+B28+B29+B30+B31+B32+B33+B34+B35+B36</f>
        <v>255772681</v>
      </c>
      <c r="C27" s="5">
        <f>+C29+C28+C30+C31+C32+C33+C34+C35+C36</f>
        <v>56649486</v>
      </c>
      <c r="D27" s="5">
        <f t="shared" ref="D27" si="2">+D29+D28+D30+D31+D32+D33+D34+D35+D36</f>
        <v>17957421.309999999</v>
      </c>
      <c r="E27" s="5">
        <f>+E29+E28+E30+E31+E32+E33+E34+E35+E36</f>
        <v>12397718.469999999</v>
      </c>
    </row>
    <row r="28" spans="1:5" ht="15.6" x14ac:dyDescent="0.3">
      <c r="A28" s="7" t="s">
        <v>27</v>
      </c>
      <c r="B28" s="8">
        <v>11102167</v>
      </c>
      <c r="C28" s="8">
        <v>84177833</v>
      </c>
      <c r="D28" s="8">
        <v>6482760</v>
      </c>
      <c r="E28" s="8">
        <v>6008800</v>
      </c>
    </row>
    <row r="29" spans="1:5" ht="15.6" x14ac:dyDescent="0.3">
      <c r="A29" s="7" t="s">
        <v>28</v>
      </c>
      <c r="B29" s="12">
        <v>0</v>
      </c>
      <c r="C29" s="8">
        <v>31080000</v>
      </c>
      <c r="D29" s="8">
        <v>6796436.5599999996</v>
      </c>
      <c r="E29" s="8">
        <v>1761061.5</v>
      </c>
    </row>
    <row r="30" spans="1:5" ht="15.6" x14ac:dyDescent="0.3">
      <c r="A30" s="7" t="s">
        <v>29</v>
      </c>
      <c r="B30" s="12">
        <v>0</v>
      </c>
      <c r="C30" s="8">
        <v>16502167</v>
      </c>
      <c r="D30" s="11">
        <v>0</v>
      </c>
      <c r="E30" s="11">
        <v>0</v>
      </c>
    </row>
    <row r="31" spans="1:5" ht="15.6" x14ac:dyDescent="0.3">
      <c r="A31" s="7" t="s">
        <v>30</v>
      </c>
      <c r="B31" s="12">
        <v>0</v>
      </c>
      <c r="C31" s="8">
        <v>8000000</v>
      </c>
      <c r="D31" s="12">
        <v>0</v>
      </c>
      <c r="E31" s="25">
        <v>182225</v>
      </c>
    </row>
    <row r="32" spans="1:5" ht="15.6" x14ac:dyDescent="0.3">
      <c r="A32" s="7" t="s">
        <v>31</v>
      </c>
      <c r="B32" s="12">
        <v>0</v>
      </c>
      <c r="C32" s="8">
        <v>17000000</v>
      </c>
      <c r="D32" s="12">
        <v>0</v>
      </c>
      <c r="E32" s="12">
        <v>203.55</v>
      </c>
    </row>
    <row r="33" spans="1:5" ht="15.6" x14ac:dyDescent="0.3">
      <c r="A33" s="7" t="s">
        <v>32</v>
      </c>
      <c r="B33" s="12">
        <v>0</v>
      </c>
      <c r="C33" s="8">
        <v>8930000</v>
      </c>
      <c r="D33" s="12">
        <v>0</v>
      </c>
      <c r="E33" s="25">
        <v>29113.55</v>
      </c>
    </row>
    <row r="34" spans="1:5" ht="15.6" x14ac:dyDescent="0.3">
      <c r="A34" s="7" t="s">
        <v>33</v>
      </c>
      <c r="B34" s="8">
        <v>18225382</v>
      </c>
      <c r="C34" s="8">
        <v>81774618</v>
      </c>
      <c r="D34" s="8">
        <v>3287417.75</v>
      </c>
      <c r="E34" s="8">
        <v>3663392.27</v>
      </c>
    </row>
    <row r="35" spans="1:5" ht="15.6" x14ac:dyDescent="0.3">
      <c r="A35" s="7" t="s">
        <v>34</v>
      </c>
      <c r="B35" s="12">
        <v>0</v>
      </c>
      <c r="C35" s="11">
        <v>0</v>
      </c>
      <c r="D35" s="12">
        <v>0</v>
      </c>
      <c r="E35" s="12">
        <v>0</v>
      </c>
    </row>
    <row r="36" spans="1:5" ht="15.6" x14ac:dyDescent="0.3">
      <c r="A36" s="7" t="s">
        <v>35</v>
      </c>
      <c r="B36" s="8">
        <v>226445132</v>
      </c>
      <c r="C36" s="11">
        <v>-190815132</v>
      </c>
      <c r="D36" s="25">
        <v>1390807</v>
      </c>
      <c r="E36" s="25">
        <v>752922.6</v>
      </c>
    </row>
    <row r="37" spans="1:5" ht="15.6" x14ac:dyDescent="0.3">
      <c r="A37" s="4" t="s">
        <v>36</v>
      </c>
      <c r="B37" s="13">
        <f>+B38+B39+B40+B41+B42+B43+B44+B45</f>
        <v>0</v>
      </c>
      <c r="C37" s="13">
        <v>0</v>
      </c>
      <c r="D37" s="13">
        <v>0</v>
      </c>
      <c r="E37" s="13">
        <v>0</v>
      </c>
    </row>
    <row r="38" spans="1:5" ht="15.6" x14ac:dyDescent="0.3">
      <c r="A38" s="7" t="s">
        <v>37</v>
      </c>
      <c r="B38" s="12">
        <v>0</v>
      </c>
      <c r="C38" s="12">
        <v>0</v>
      </c>
      <c r="D38" s="12">
        <v>0</v>
      </c>
      <c r="E38" s="12">
        <v>0</v>
      </c>
    </row>
    <row r="39" spans="1:5" ht="15.6" x14ac:dyDescent="0.3">
      <c r="A39" s="7" t="s">
        <v>38</v>
      </c>
      <c r="B39" s="12">
        <v>0</v>
      </c>
      <c r="C39" s="12">
        <v>0</v>
      </c>
      <c r="D39" s="12">
        <v>0</v>
      </c>
      <c r="E39" s="12">
        <v>0</v>
      </c>
    </row>
    <row r="40" spans="1:5" ht="15.6" x14ac:dyDescent="0.3">
      <c r="A40" s="7" t="s">
        <v>39</v>
      </c>
      <c r="B40" s="12">
        <v>0</v>
      </c>
      <c r="C40" s="12">
        <v>0</v>
      </c>
      <c r="D40" s="12">
        <v>0</v>
      </c>
      <c r="E40" s="12">
        <v>0</v>
      </c>
    </row>
    <row r="41" spans="1:5" ht="15.6" x14ac:dyDescent="0.3">
      <c r="A41" s="7" t="s">
        <v>40</v>
      </c>
      <c r="B41" s="12">
        <v>0</v>
      </c>
      <c r="C41" s="12">
        <v>0</v>
      </c>
      <c r="D41" s="12">
        <v>0</v>
      </c>
      <c r="E41" s="12">
        <v>0</v>
      </c>
    </row>
    <row r="42" spans="1:5" ht="15.6" x14ac:dyDescent="0.3">
      <c r="A42" s="7" t="s">
        <v>41</v>
      </c>
      <c r="B42" s="12">
        <v>0</v>
      </c>
      <c r="C42" s="12">
        <v>0</v>
      </c>
      <c r="D42" s="12">
        <v>0</v>
      </c>
      <c r="E42" s="12">
        <v>0</v>
      </c>
    </row>
    <row r="43" spans="1:5" ht="15.6" x14ac:dyDescent="0.3">
      <c r="A43" s="7" t="s">
        <v>42</v>
      </c>
      <c r="B43" s="12">
        <v>0</v>
      </c>
      <c r="C43" s="12">
        <v>0</v>
      </c>
      <c r="D43" s="12">
        <v>0</v>
      </c>
      <c r="E43" s="12">
        <v>0</v>
      </c>
    </row>
    <row r="44" spans="1:5" ht="15.6" x14ac:dyDescent="0.3">
      <c r="A44" s="7" t="s">
        <v>43</v>
      </c>
      <c r="B44" s="12">
        <v>0</v>
      </c>
      <c r="C44" s="12">
        <v>0</v>
      </c>
      <c r="D44" s="12">
        <v>0</v>
      </c>
      <c r="E44" s="12">
        <v>0</v>
      </c>
    </row>
    <row r="45" spans="1:5" ht="15.6" x14ac:dyDescent="0.3">
      <c r="A45" s="7" t="s">
        <v>44</v>
      </c>
      <c r="B45" s="12">
        <v>0</v>
      </c>
      <c r="C45" s="12">
        <v>0</v>
      </c>
      <c r="D45" s="12">
        <v>0</v>
      </c>
      <c r="E45" s="12">
        <v>0</v>
      </c>
    </row>
    <row r="46" spans="1:5" s="6" customFormat="1" ht="15.6" x14ac:dyDescent="0.3">
      <c r="A46" s="4" t="s">
        <v>45</v>
      </c>
      <c r="B46" s="13">
        <v>0</v>
      </c>
      <c r="C46" s="13">
        <v>0</v>
      </c>
      <c r="D46" s="13">
        <v>0</v>
      </c>
      <c r="E46" s="13">
        <v>0</v>
      </c>
    </row>
    <row r="47" spans="1:5" ht="15.6" x14ac:dyDescent="0.3">
      <c r="A47" s="7" t="s">
        <v>46</v>
      </c>
      <c r="B47" s="12">
        <v>0</v>
      </c>
      <c r="C47" s="12">
        <v>0</v>
      </c>
      <c r="D47" s="12">
        <v>0</v>
      </c>
      <c r="E47" s="12">
        <v>0</v>
      </c>
    </row>
    <row r="48" spans="1:5" ht="15.6" x14ac:dyDescent="0.3">
      <c r="A48" s="7" t="s">
        <v>47</v>
      </c>
      <c r="B48" s="12">
        <v>0</v>
      </c>
      <c r="C48" s="12">
        <v>0</v>
      </c>
      <c r="D48" s="12">
        <v>0</v>
      </c>
      <c r="E48" s="12">
        <v>0</v>
      </c>
    </row>
    <row r="49" spans="1:5" ht="15.6" x14ac:dyDescent="0.3">
      <c r="A49" s="7" t="s">
        <v>48</v>
      </c>
      <c r="B49" s="12">
        <v>0</v>
      </c>
      <c r="C49" s="12">
        <v>0</v>
      </c>
      <c r="D49" s="12">
        <v>0</v>
      </c>
      <c r="E49" s="12">
        <v>0</v>
      </c>
    </row>
    <row r="50" spans="1:5" ht="15.6" x14ac:dyDescent="0.3">
      <c r="A50" s="7" t="s">
        <v>49</v>
      </c>
      <c r="B50" s="12">
        <v>0</v>
      </c>
      <c r="C50" s="12">
        <v>0</v>
      </c>
      <c r="D50" s="12">
        <v>0</v>
      </c>
      <c r="E50" s="12">
        <v>0</v>
      </c>
    </row>
    <row r="51" spans="1:5" ht="15.6" x14ac:dyDescent="0.3">
      <c r="A51" s="7" t="s">
        <v>50</v>
      </c>
      <c r="B51" s="12">
        <v>0</v>
      </c>
      <c r="C51" s="12">
        <v>0</v>
      </c>
      <c r="D51" s="12">
        <v>0</v>
      </c>
      <c r="E51" s="12">
        <v>0</v>
      </c>
    </row>
    <row r="52" spans="1:5" ht="15.6" x14ac:dyDescent="0.3">
      <c r="A52" s="7" t="s">
        <v>51</v>
      </c>
      <c r="B52" s="12">
        <v>0</v>
      </c>
      <c r="C52" s="12">
        <v>0</v>
      </c>
      <c r="D52" s="12">
        <v>0</v>
      </c>
      <c r="E52" s="12">
        <v>0</v>
      </c>
    </row>
    <row r="53" spans="1:5" s="6" customFormat="1" ht="15.6" x14ac:dyDescent="0.3">
      <c r="A53" s="4" t="s">
        <v>52</v>
      </c>
      <c r="B53" s="13">
        <f>+B54+B55+B56+B57+B58+B59+B60+B61+B62</f>
        <v>0</v>
      </c>
      <c r="C53" s="5">
        <f>+C54+C55+C56+C57+C58+C59+C60+C61+C62</f>
        <v>36830514</v>
      </c>
      <c r="D53" s="13">
        <v>0</v>
      </c>
      <c r="E53" s="28">
        <f>SUM(E58)</f>
        <v>1124097.5</v>
      </c>
    </row>
    <row r="54" spans="1:5" ht="15.6" x14ac:dyDescent="0.3">
      <c r="A54" s="7" t="s">
        <v>53</v>
      </c>
      <c r="B54" s="12">
        <v>0</v>
      </c>
      <c r="C54" s="8">
        <v>14780000</v>
      </c>
      <c r="D54" s="12">
        <v>0</v>
      </c>
      <c r="E54" s="12">
        <v>0</v>
      </c>
    </row>
    <row r="55" spans="1:5" ht="15.6" x14ac:dyDescent="0.3">
      <c r="A55" s="7" t="s">
        <v>54</v>
      </c>
      <c r="B55" s="12">
        <v>0</v>
      </c>
      <c r="C55" s="8">
        <v>3000000</v>
      </c>
      <c r="D55" s="12">
        <v>0</v>
      </c>
      <c r="E55" s="12">
        <v>0</v>
      </c>
    </row>
    <row r="56" spans="1:5" ht="15.6" x14ac:dyDescent="0.3">
      <c r="A56" s="7" t="s">
        <v>55</v>
      </c>
      <c r="B56" s="12">
        <v>0</v>
      </c>
      <c r="C56" s="8">
        <v>1000000</v>
      </c>
      <c r="D56" s="12">
        <v>0</v>
      </c>
      <c r="E56" s="12">
        <v>0</v>
      </c>
    </row>
    <row r="57" spans="1:5" ht="15.6" x14ac:dyDescent="0.3">
      <c r="A57" s="7" t="s">
        <v>56</v>
      </c>
      <c r="B57" s="12">
        <v>0</v>
      </c>
      <c r="C57" s="11">
        <v>0</v>
      </c>
      <c r="D57" s="12">
        <v>0</v>
      </c>
      <c r="E57" s="12">
        <v>0</v>
      </c>
    </row>
    <row r="58" spans="1:5" ht="15.6" x14ac:dyDescent="0.3">
      <c r="A58" s="7" t="s">
        <v>57</v>
      </c>
      <c r="B58" s="12">
        <v>0</v>
      </c>
      <c r="C58" s="8">
        <v>5950514</v>
      </c>
      <c r="D58" s="12">
        <v>0</v>
      </c>
      <c r="E58" s="25">
        <v>1124097.5</v>
      </c>
    </row>
    <row r="59" spans="1:5" ht="15.6" x14ac:dyDescent="0.3">
      <c r="A59" s="7" t="s">
        <v>58</v>
      </c>
      <c r="B59" s="12">
        <v>0</v>
      </c>
      <c r="C59" s="8">
        <v>10000000</v>
      </c>
      <c r="D59" s="12">
        <v>0</v>
      </c>
      <c r="E59" s="12">
        <v>0</v>
      </c>
    </row>
    <row r="60" spans="1:5" ht="15.6" x14ac:dyDescent="0.3">
      <c r="A60" s="7" t="s">
        <v>59</v>
      </c>
      <c r="B60" s="12">
        <v>0</v>
      </c>
      <c r="C60" s="11">
        <v>0</v>
      </c>
      <c r="D60" s="12">
        <v>0</v>
      </c>
      <c r="E60" s="12">
        <v>0</v>
      </c>
    </row>
    <row r="61" spans="1:5" ht="15.6" x14ac:dyDescent="0.3">
      <c r="A61" s="7" t="s">
        <v>60</v>
      </c>
      <c r="B61" s="12">
        <v>0</v>
      </c>
      <c r="C61" s="8">
        <v>2000000</v>
      </c>
      <c r="D61" s="12">
        <v>0</v>
      </c>
      <c r="E61" s="12">
        <v>0</v>
      </c>
    </row>
    <row r="62" spans="1:5" ht="15.6" x14ac:dyDescent="0.3">
      <c r="A62" s="7" t="s">
        <v>61</v>
      </c>
      <c r="B62" s="12">
        <v>0</v>
      </c>
      <c r="C62" s="8">
        <v>100000</v>
      </c>
      <c r="D62" s="12">
        <v>0</v>
      </c>
      <c r="E62" s="12">
        <v>0</v>
      </c>
    </row>
    <row r="63" spans="1:5" s="6" customFormat="1" ht="15.6" x14ac:dyDescent="0.3">
      <c r="A63" s="4" t="s">
        <v>62</v>
      </c>
      <c r="B63" s="13">
        <f>SUM(B65)</f>
        <v>0</v>
      </c>
      <c r="C63" s="28">
        <f>SUM(C64)+C65+C66+C67</f>
        <v>600000</v>
      </c>
      <c r="D63" s="13">
        <f t="shared" ref="D63:E63" si="3">SUM(D64)+D65+D66+D67</f>
        <v>0</v>
      </c>
      <c r="E63" s="13">
        <f t="shared" si="3"/>
        <v>0</v>
      </c>
    </row>
    <row r="64" spans="1:5" ht="15.6" x14ac:dyDescent="0.3">
      <c r="A64" s="7" t="s">
        <v>63</v>
      </c>
      <c r="B64" s="12">
        <v>0</v>
      </c>
      <c r="C64" s="11">
        <v>0</v>
      </c>
      <c r="D64" s="12">
        <v>0</v>
      </c>
      <c r="E64" s="12">
        <v>0</v>
      </c>
    </row>
    <row r="65" spans="1:5" ht="15.6" x14ac:dyDescent="0.3">
      <c r="A65" s="7" t="s">
        <v>64</v>
      </c>
      <c r="B65" s="12">
        <v>0</v>
      </c>
      <c r="C65" s="8">
        <v>600000</v>
      </c>
      <c r="D65" s="12">
        <v>0</v>
      </c>
      <c r="E65" s="12">
        <v>0</v>
      </c>
    </row>
    <row r="66" spans="1:5" ht="15.6" x14ac:dyDescent="0.3">
      <c r="A66" s="7" t="s">
        <v>65</v>
      </c>
      <c r="B66" s="12">
        <v>0</v>
      </c>
      <c r="C66" s="11">
        <v>0</v>
      </c>
      <c r="D66" s="12">
        <v>0</v>
      </c>
      <c r="E66" s="12">
        <v>0</v>
      </c>
    </row>
    <row r="67" spans="1:5" ht="15.6" x14ac:dyDescent="0.3">
      <c r="A67" s="7" t="s">
        <v>66</v>
      </c>
      <c r="B67" s="12">
        <v>0</v>
      </c>
      <c r="C67" s="11">
        <v>0</v>
      </c>
      <c r="D67" s="12">
        <v>0</v>
      </c>
      <c r="E67" s="12">
        <v>0</v>
      </c>
    </row>
    <row r="68" spans="1:5" s="6" customFormat="1" ht="15.6" x14ac:dyDescent="0.3">
      <c r="A68" s="4" t="s">
        <v>67</v>
      </c>
      <c r="B68" s="12">
        <v>0</v>
      </c>
      <c r="C68" s="13">
        <v>0</v>
      </c>
      <c r="D68" s="13">
        <v>0</v>
      </c>
      <c r="E68" s="13">
        <v>0</v>
      </c>
    </row>
    <row r="69" spans="1:5" ht="15.6" x14ac:dyDescent="0.3">
      <c r="A69" s="7" t="s">
        <v>68</v>
      </c>
      <c r="B69" s="12">
        <v>0</v>
      </c>
      <c r="C69" s="12">
        <v>0</v>
      </c>
      <c r="D69" s="12">
        <v>0</v>
      </c>
      <c r="E69" s="12">
        <v>0</v>
      </c>
    </row>
    <row r="70" spans="1:5" ht="15.6" x14ac:dyDescent="0.3">
      <c r="A70" s="7" t="s">
        <v>69</v>
      </c>
      <c r="B70" s="12">
        <v>0</v>
      </c>
      <c r="C70" s="12">
        <v>0</v>
      </c>
      <c r="D70" s="12">
        <v>0</v>
      </c>
      <c r="E70" s="12">
        <v>0</v>
      </c>
    </row>
    <row r="71" spans="1:5" s="6" customFormat="1" ht="15.6" x14ac:dyDescent="0.3">
      <c r="A71" s="4" t="s">
        <v>70</v>
      </c>
      <c r="B71" s="12">
        <v>0</v>
      </c>
      <c r="C71" s="13">
        <v>0</v>
      </c>
      <c r="D71" s="13">
        <v>0</v>
      </c>
      <c r="E71" s="13">
        <v>0</v>
      </c>
    </row>
    <row r="72" spans="1:5" ht="15.6" x14ac:dyDescent="0.3">
      <c r="A72" s="7" t="s">
        <v>71</v>
      </c>
      <c r="B72" s="12">
        <v>0</v>
      </c>
      <c r="C72" s="12">
        <v>0</v>
      </c>
      <c r="D72" s="12">
        <v>0</v>
      </c>
      <c r="E72" s="12">
        <v>0</v>
      </c>
    </row>
    <row r="73" spans="1:5" ht="15.6" x14ac:dyDescent="0.3">
      <c r="A73" s="7" t="s">
        <v>72</v>
      </c>
      <c r="B73" s="12">
        <v>0</v>
      </c>
      <c r="C73" s="12">
        <v>0</v>
      </c>
      <c r="D73" s="12">
        <v>0</v>
      </c>
      <c r="E73" s="12">
        <v>0</v>
      </c>
    </row>
    <row r="74" spans="1:5" ht="15.6" x14ac:dyDescent="0.3">
      <c r="A74" s="7" t="s">
        <v>73</v>
      </c>
      <c r="B74" s="12">
        <v>0</v>
      </c>
      <c r="C74" s="12">
        <v>0</v>
      </c>
      <c r="D74" s="12">
        <v>0</v>
      </c>
      <c r="E74" s="12">
        <v>0</v>
      </c>
    </row>
    <row r="75" spans="1:5" ht="15.6" x14ac:dyDescent="0.3">
      <c r="A75" s="2" t="s">
        <v>74</v>
      </c>
      <c r="B75" s="32">
        <v>0</v>
      </c>
      <c r="C75" s="22">
        <v>0</v>
      </c>
      <c r="D75" s="22">
        <v>0</v>
      </c>
      <c r="E75" s="22">
        <v>0</v>
      </c>
    </row>
    <row r="76" spans="1:5" ht="15.6" x14ac:dyDescent="0.3">
      <c r="A76" s="4" t="s">
        <v>75</v>
      </c>
      <c r="B76" s="13">
        <v>0</v>
      </c>
      <c r="C76" s="12">
        <v>0</v>
      </c>
      <c r="D76" s="12">
        <v>0</v>
      </c>
      <c r="E76" s="12">
        <v>0</v>
      </c>
    </row>
    <row r="77" spans="1:5" ht="15.6" x14ac:dyDescent="0.3">
      <c r="A77" s="7" t="s">
        <v>76</v>
      </c>
      <c r="B77" s="12">
        <v>0</v>
      </c>
      <c r="C77" s="12">
        <v>0</v>
      </c>
      <c r="D77" s="12">
        <v>0</v>
      </c>
      <c r="E77" s="12">
        <v>0</v>
      </c>
    </row>
    <row r="78" spans="1:5" ht="15.6" x14ac:dyDescent="0.3">
      <c r="A78" s="7" t="s">
        <v>77</v>
      </c>
      <c r="B78" s="12">
        <v>0</v>
      </c>
      <c r="C78" s="12">
        <v>0</v>
      </c>
      <c r="D78" s="12">
        <v>0</v>
      </c>
      <c r="E78" s="12">
        <v>0</v>
      </c>
    </row>
    <row r="79" spans="1:5" ht="15.6" x14ac:dyDescent="0.3">
      <c r="A79" s="4" t="s">
        <v>78</v>
      </c>
      <c r="B79" s="13">
        <v>0</v>
      </c>
      <c r="C79" s="12">
        <v>0</v>
      </c>
      <c r="D79" s="12">
        <v>0</v>
      </c>
      <c r="E79" s="12">
        <v>0</v>
      </c>
    </row>
    <row r="80" spans="1:5" ht="15.6" x14ac:dyDescent="0.3">
      <c r="A80" s="7" t="s">
        <v>79</v>
      </c>
      <c r="B80" s="12">
        <v>0</v>
      </c>
      <c r="C80" s="12">
        <v>0</v>
      </c>
      <c r="D80" s="12">
        <v>0</v>
      </c>
      <c r="E80" s="12">
        <v>0</v>
      </c>
    </row>
    <row r="81" spans="1:5" ht="15.6" x14ac:dyDescent="0.3">
      <c r="A81" s="7" t="s">
        <v>80</v>
      </c>
      <c r="B81" s="12">
        <v>0</v>
      </c>
      <c r="C81" s="12">
        <v>0</v>
      </c>
      <c r="D81" s="12">
        <v>0</v>
      </c>
      <c r="E81" s="12">
        <v>0</v>
      </c>
    </row>
    <row r="82" spans="1:5" ht="15.6" x14ac:dyDescent="0.3">
      <c r="A82" s="4" t="s">
        <v>81</v>
      </c>
      <c r="B82" s="13">
        <v>0</v>
      </c>
      <c r="C82" s="12">
        <v>0</v>
      </c>
      <c r="D82" s="12">
        <v>0</v>
      </c>
      <c r="E82" s="12">
        <v>0</v>
      </c>
    </row>
    <row r="83" spans="1:5" ht="15.6" x14ac:dyDescent="0.3">
      <c r="A83" s="7" t="s">
        <v>82</v>
      </c>
      <c r="B83" s="12">
        <v>0</v>
      </c>
      <c r="C83" s="12">
        <v>0</v>
      </c>
      <c r="D83" s="12">
        <v>0</v>
      </c>
      <c r="E83" s="12">
        <v>0</v>
      </c>
    </row>
    <row r="84" spans="1:5" ht="15.6" x14ac:dyDescent="0.3">
      <c r="A84" s="14" t="s">
        <v>83</v>
      </c>
      <c r="B84" s="15">
        <f>+B11+B17+B27+B53+B63</f>
        <v>1438381563</v>
      </c>
      <c r="C84" s="15">
        <f>SUM(C11+C17+C27+C37+C46+C53+C63)</f>
        <v>0</v>
      </c>
      <c r="D84" s="15">
        <f t="shared" ref="D84" si="4">+D11+D17+D27+D53</f>
        <v>97166802.299999997</v>
      </c>
      <c r="E84" s="15">
        <f>+E11+E17+E27+E53</f>
        <v>94019720.179999992</v>
      </c>
    </row>
    <row r="85" spans="1:5" ht="37.5" customHeight="1" thickBot="1" x14ac:dyDescent="0.35">
      <c r="A85" s="16" t="s">
        <v>96</v>
      </c>
      <c r="D85" s="12"/>
    </row>
    <row r="86" spans="1:5" x14ac:dyDescent="0.3">
      <c r="A86" s="17" t="s">
        <v>84</v>
      </c>
      <c r="D86" s="24"/>
    </row>
    <row r="87" spans="1:5" x14ac:dyDescent="0.3">
      <c r="A87" s="18" t="s">
        <v>85</v>
      </c>
      <c r="D87" s="10"/>
    </row>
    <row r="88" spans="1:5" x14ac:dyDescent="0.3">
      <c r="A88" s="45" t="s">
        <v>86</v>
      </c>
      <c r="D88" s="10"/>
    </row>
    <row r="89" spans="1:5" ht="43.5" customHeight="1" thickBot="1" x14ac:dyDescent="0.35">
      <c r="A89" s="46"/>
    </row>
    <row r="90" spans="1:5" ht="3" hidden="1" customHeight="1" x14ac:dyDescent="0.3">
      <c r="A90" s="19"/>
      <c r="D90" s="10"/>
    </row>
    <row r="91" spans="1:5" ht="47.25" hidden="1" customHeight="1" x14ac:dyDescent="0.3">
      <c r="A91" s="19"/>
      <c r="D91" s="10"/>
    </row>
    <row r="92" spans="1:5" x14ac:dyDescent="0.3">
      <c r="A92" s="6" t="s">
        <v>87</v>
      </c>
      <c r="D92" s="10"/>
    </row>
    <row r="93" spans="1:5" x14ac:dyDescent="0.3">
      <c r="A93" s="16" t="s">
        <v>88</v>
      </c>
      <c r="D93" s="10"/>
    </row>
    <row r="94" spans="1:5" ht="19.5" customHeight="1" x14ac:dyDescent="0.3">
      <c r="A94" t="s">
        <v>89</v>
      </c>
      <c r="C94" s="20"/>
      <c r="D94" s="10"/>
    </row>
    <row r="95" spans="1:5" x14ac:dyDescent="0.3">
      <c r="A95" t="s">
        <v>90</v>
      </c>
      <c r="D95" s="23"/>
    </row>
    <row r="96" spans="1:5" ht="16.5" customHeight="1" x14ac:dyDescent="0.3">
      <c r="A96" t="s">
        <v>91</v>
      </c>
    </row>
    <row r="97" spans="1:5" x14ac:dyDescent="0.3">
      <c r="A97" t="s">
        <v>92</v>
      </c>
    </row>
    <row r="98" spans="1:5" x14ac:dyDescent="0.3">
      <c r="A98" t="s">
        <v>93</v>
      </c>
    </row>
    <row r="101" spans="1:5" s="21" customFormat="1" ht="22.2" x14ac:dyDescent="0.45">
      <c r="A101" s="26"/>
      <c r="B101" s="26"/>
      <c r="C101" s="27"/>
      <c r="D101" s="26"/>
    </row>
    <row r="102" spans="1:5" s="21" customFormat="1" ht="22.2" x14ac:dyDescent="0.45">
      <c r="A102" s="26"/>
      <c r="B102" s="26"/>
      <c r="C102" s="27"/>
      <c r="D102" s="26"/>
    </row>
    <row r="103" spans="1:5" s="21" customFormat="1" ht="22.2" x14ac:dyDescent="0.45">
      <c r="A103" s="26"/>
      <c r="B103" s="26"/>
      <c r="C103" s="27"/>
      <c r="D103" s="26"/>
    </row>
    <row r="104" spans="1:5" s="21" customFormat="1" ht="22.2" x14ac:dyDescent="0.45">
      <c r="A104" s="26"/>
      <c r="B104" s="26"/>
      <c r="C104" s="27"/>
      <c r="D104" s="26"/>
    </row>
    <row r="105" spans="1:5" s="29" customFormat="1" ht="27" x14ac:dyDescent="0.5">
      <c r="A105" s="35"/>
      <c r="B105" s="36"/>
      <c r="C105" s="36"/>
      <c r="D105" s="36"/>
    </row>
    <row r="106" spans="1:5" s="30" customFormat="1" ht="27" x14ac:dyDescent="0.5">
      <c r="A106" s="37"/>
      <c r="B106" s="37"/>
      <c r="C106" s="37"/>
      <c r="D106" s="37"/>
    </row>
    <row r="107" spans="1:5" s="30" customFormat="1" ht="21.75" customHeight="1" x14ac:dyDescent="0.5">
      <c r="A107" s="50"/>
      <c r="B107" s="50"/>
      <c r="C107" s="50"/>
      <c r="D107" s="50"/>
      <c r="E107" s="50"/>
    </row>
    <row r="108" spans="1:5" s="21" customFormat="1" ht="19.8" x14ac:dyDescent="0.4">
      <c r="A108" s="38"/>
      <c r="B108" s="33"/>
      <c r="C108" s="34"/>
      <c r="D108" s="33"/>
    </row>
  </sheetData>
  <mergeCells count="11">
    <mergeCell ref="A88:A89"/>
    <mergeCell ref="A8:A9"/>
    <mergeCell ref="B8:B9"/>
    <mergeCell ref="C8:C9"/>
    <mergeCell ref="A107:E107"/>
    <mergeCell ref="D8:E8"/>
    <mergeCell ref="A2:D2"/>
    <mergeCell ref="A6:D6"/>
    <mergeCell ref="A5:D5"/>
    <mergeCell ref="A4:D4"/>
    <mergeCell ref="A3:D3"/>
  </mergeCells>
  <pageMargins left="0.39370078740157483" right="0.35433070866141736" top="0" bottom="0.15748031496062992" header="0.15748031496062992" footer="0.15748031496062992"/>
  <pageSetup paperSize="126" scale="45" orientation="portrait" r:id="rId1"/>
  <rowBreaks count="1" manualBreakCount="1">
    <brk id="114" max="4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P2 Presupuesto sin firma</vt:lpstr>
      <vt:lpstr>'P2 Presupuesto sin firma'!Área_de_impresión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enc.presupuesto</dc:creator>
  <cp:lastModifiedBy>Luisa Olivo</cp:lastModifiedBy>
  <cp:lastPrinted>2024-03-04T14:15:46Z</cp:lastPrinted>
  <dcterms:created xsi:type="dcterms:W3CDTF">2023-02-01T13:28:26Z</dcterms:created>
  <dcterms:modified xsi:type="dcterms:W3CDTF">2024-03-11T13:44:28Z</dcterms:modified>
</cp:coreProperties>
</file>