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backup 2024\enc.presupuesto\Desktop\carmen luisa\2024\05\"/>
    </mc:Choice>
  </mc:AlternateContent>
  <bookViews>
    <workbookView xWindow="240" yWindow="135" windowWidth="20055" windowHeight="7170"/>
  </bookViews>
  <sheets>
    <sheet name="P2 Presupuesto sin firma" sheetId="1" r:id="rId1"/>
  </sheets>
  <definedNames>
    <definedName name="_xlnm.Print_Area" localSheetId="0">'P2 Presupuesto sin firma'!$A$1:$H$115</definedName>
  </definedNames>
  <calcPr calcId="162913"/>
</workbook>
</file>

<file path=xl/calcChain.xml><?xml version="1.0" encoding="utf-8"?>
<calcChain xmlns="http://schemas.openxmlformats.org/spreadsheetml/2006/main">
  <c r="H63" i="1" l="1"/>
  <c r="H53" i="1"/>
  <c r="H27" i="1"/>
  <c r="H17" i="1"/>
  <c r="H11" i="1"/>
  <c r="G63" i="1"/>
  <c r="G53" i="1"/>
  <c r="G27" i="1"/>
  <c r="G17" i="1"/>
  <c r="G11" i="1"/>
  <c r="H84" i="1" l="1"/>
  <c r="G84" i="1"/>
  <c r="F53" i="1" l="1"/>
  <c r="F63" i="1"/>
  <c r="F27" i="1"/>
  <c r="F17" i="1"/>
  <c r="F11" i="1"/>
  <c r="E27" i="1"/>
  <c r="E17" i="1"/>
  <c r="E53" i="1"/>
  <c r="E63" i="1"/>
  <c r="E11" i="1"/>
  <c r="B63" i="1"/>
  <c r="B53" i="1"/>
  <c r="B37" i="1"/>
  <c r="B27" i="1"/>
  <c r="B17" i="1"/>
  <c r="B11" i="1"/>
  <c r="C27" i="1"/>
  <c r="D63" i="1"/>
  <c r="C11" i="1"/>
  <c r="C53" i="1"/>
  <c r="C63" i="1"/>
  <c r="C17" i="1"/>
  <c r="D27" i="1"/>
  <c r="D17" i="1"/>
  <c r="D11" i="1"/>
  <c r="F84" i="1" l="1"/>
  <c r="E84" i="1"/>
  <c r="B84" i="1"/>
  <c r="D84" i="1"/>
  <c r="C84" i="1"/>
</calcChain>
</file>

<file path=xl/sharedStrings.xml><?xml version="1.0" encoding="utf-8"?>
<sst xmlns="http://schemas.openxmlformats.org/spreadsheetml/2006/main" count="100" uniqueCount="100">
  <si>
    <t>MINISTERIO DE DEFENSA</t>
  </si>
  <si>
    <t xml:space="preserve">CUERPO ESPECIALIZADO EN SEGURIDAD AEROPORTUARIA Y DE LA AVIACION CIVIL </t>
  </si>
  <si>
    <t xml:space="preserve">Ejecución de Gastos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</si>
  <si>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</si>
  <si>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</si>
  <si>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</si>
  <si>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</si>
  <si>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</si>
  <si>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</si>
  <si>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</si>
  <si>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</si>
  <si>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</si>
  <si>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</si>
  <si>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</si>
  <si>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</si>
  <si>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</si>
  <si>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</si>
  <si>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</si>
  <si>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</si>
  <si>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</si>
  <si>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</si>
  <si>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</si>
  <si>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</si>
  <si>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</si>
  <si>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</si>
  <si>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</si>
  <si>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</si>
  <si>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</si>
  <si>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</si>
  <si>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</si>
  <si>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</si>
  <si>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</si>
  <si>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</si>
  <si>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</si>
  <si>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</si>
  <si>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</si>
  <si>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</si>
  <si>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</si>
  <si>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</si>
  <si>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</si>
  <si>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</si>
  <si>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</si>
  <si>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</si>
  <si>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</si>
  <si>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</si>
  <si>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</si>
  <si>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</si>
  <si>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</si>
  <si>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</si>
  <si>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</si>
  <si>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</si>
  <si>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</si>
  <si>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</si>
  <si>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</si>
  <si>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</si>
  <si>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</si>
  <si>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</si>
  <si>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</si>
  <si>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</si>
  <si>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</si>
  <si>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</si>
  <si>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</si>
  <si>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</si>
  <si>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</si>
  <si>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</si>
  <si>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</si>
  <si>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</si>
  <si>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</si>
  <si>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</si>
  <si>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</si>
  <si>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</si>
  <si>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</si>
  <si>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</si>
  <si>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</si>
  <si>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</si>
  <si>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</si>
  <si>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</si>
  <si>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</si>
  <si>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</si>
  <si>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</si>
  <si>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</si>
  <si>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</si>
  <si>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</si>
  <si>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</si>
  <si>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</t>
    </r>
  </si>
  <si>
    <r>
      <rPr>
        <b/>
        <sz val="11"/>
        <color theme="1"/>
        <rFont val="Calibri"/>
        <family val="2"/>
        <scheme val="minor"/>
      </rPr>
      <t>Presupuesto modificado:</t>
    </r>
    <r>
      <rPr>
        <sz val="11"/>
        <color theme="1"/>
        <rFont val="Calibri"/>
        <family val="2"/>
        <scheme val="minor"/>
      </rPr>
      <t xml:space="preserve"> Se refiere al presupuesto aprobado en caso de que el Congreso Nacional apruebe un presupuesto complementario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</si>
  <si>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</si>
  <si>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NOTAS:</t>
  </si>
  <si>
    <t>1. Gasto devengado</t>
  </si>
  <si>
    <t>2. Se presenta el gasto por mes; cada mes se debe actualizar el gasto devengado de los meses anteriores</t>
  </si>
  <si>
    <t>3. Se presenta la clasificación objetal del gasto al nivel de cuenta</t>
  </si>
  <si>
    <t xml:space="preserve">4. Fecha de imputación: último dia del mes analizado
</t>
  </si>
  <si>
    <t>5. Fecha de Registro: el dia 1 del mes siguiente al mes analizado</t>
  </si>
  <si>
    <t>6. Fuente: SIGEF</t>
  </si>
  <si>
    <t>Año 2024</t>
  </si>
  <si>
    <t>Febrero</t>
  </si>
  <si>
    <t>MARZO</t>
  </si>
  <si>
    <t>ABRIL</t>
  </si>
  <si>
    <t>MAYO</t>
  </si>
  <si>
    <t xml:space="preserve">
Fecha de Registro: Del  01 de ENERO del 2024
Fecha de imputación: Hasta el  31  de MAYO  del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</si>
</sst>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25"/>
      <color rgb="FF000000"/>
      <name val="Calibri"/>
      <family val="2"/>
      <scheme val="minor"/>
    </font>
    <font>
      <b/>
      <sz val="21"/>
      <color theme="1"/>
      <name val="Calibri"/>
      <family val="2"/>
      <scheme val="minor"/>
    </font>
    <font>
      <sz val="21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58">
    <xf numFmtId="0" fontId="0" fillId="0" borderId="0" xfId="0"/>
    <xf numFmtId="0" fontId="2" fillId="0" borderId="0" xfId="0" applyFont="1"/>
    <xf numFmtId="164" fontId="0" fillId="0" borderId="0" xfId="1" applyFont="1"/>
    <xf numFmtId="2" fontId="3" fillId="0" borderId="0" xfId="1" applyNumberFormat="1" applyFont="1" applyAlignment="1">
      <alignment vertical="center" wrapText="1"/>
    </xf>
    <xf numFmtId="0" fontId="4" fillId="0" borderId="5" xfId="0" applyFont="1" applyFill="1" applyBorder="1" applyAlignment="1">
      <alignment vertical="center"/>
    </xf>
    <xf numFmtId="164" fontId="5" fillId="0" borderId="5" xfId="1" applyFont="1" applyFill="1" applyBorder="1"/>
    <xf numFmtId="0" fontId="0" fillId="0" borderId="0" xfId="0" applyFill="1"/>
    <xf numFmtId="0" fontId="0" fillId="0" borderId="0" xfId="0" applyAlignment="1">
      <alignment wrapText="1"/>
    </xf>
    <xf numFmtId="0" fontId="0" fillId="0" borderId="6" xfId="0" applyBorder="1"/>
    <xf numFmtId="0" fontId="0" fillId="0" borderId="7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0" xfId="0" applyAlignment="1"/>
    <xf numFmtId="164" fontId="0" fillId="0" borderId="0" xfId="1" applyFont="1" applyAlignment="1"/>
    <xf numFmtId="0" fontId="3" fillId="0" borderId="0" xfId="0" applyFont="1"/>
    <xf numFmtId="43" fontId="0" fillId="0" borderId="0" xfId="0" applyNumberFormat="1"/>
    <xf numFmtId="4" fontId="0" fillId="0" borderId="0" xfId="0" applyNumberFormat="1"/>
    <xf numFmtId="0" fontId="6" fillId="0" borderId="0" xfId="0" applyFont="1"/>
    <xf numFmtId="164" fontId="6" fillId="0" borderId="0" xfId="1" applyFont="1"/>
    <xf numFmtId="0" fontId="8" fillId="0" borderId="0" xfId="0" applyFont="1"/>
    <xf numFmtId="0" fontId="9" fillId="0" borderId="0" xfId="0" applyFont="1"/>
    <xf numFmtId="0" fontId="7" fillId="0" borderId="0" xfId="0" applyFont="1" applyBorder="1" applyAlignment="1">
      <alignment vertical="center" wrapText="1" readingOrder="1"/>
    </xf>
    <xf numFmtId="0" fontId="10" fillId="0" borderId="0" xfId="0" applyFont="1"/>
    <xf numFmtId="164" fontId="10" fillId="0" borderId="0" xfId="1" applyFont="1"/>
    <xf numFmtId="0" fontId="10" fillId="0" borderId="0" xfId="0" applyFont="1" applyAlignment="1">
      <alignment horizontal="left"/>
    </xf>
    <xf numFmtId="0" fontId="14" fillId="0" borderId="4" xfId="0" applyFont="1" applyBorder="1" applyAlignment="1">
      <alignment horizontal="left"/>
    </xf>
    <xf numFmtId="164" fontId="14" fillId="0" borderId="4" xfId="1" applyFont="1" applyBorder="1" applyAlignment="1">
      <alignment horizontal="right" vertical="center" wrapText="1"/>
    </xf>
    <xf numFmtId="0" fontId="15" fillId="0" borderId="0" xfId="0" applyFont="1"/>
    <xf numFmtId="0" fontId="14" fillId="0" borderId="0" xfId="0" applyFont="1" applyAlignment="1">
      <alignment horizontal="left" indent="1"/>
    </xf>
    <xf numFmtId="164" fontId="14" fillId="0" borderId="0" xfId="1" applyFont="1" applyAlignment="1">
      <alignment horizontal="right" vertical="center" wrapText="1"/>
    </xf>
    <xf numFmtId="2" fontId="14" fillId="0" borderId="0" xfId="1" applyNumberFormat="1" applyFont="1" applyAlignment="1">
      <alignment vertical="center" wrapText="1"/>
    </xf>
    <xf numFmtId="0" fontId="14" fillId="0" borderId="0" xfId="0" applyFont="1"/>
    <xf numFmtId="0" fontId="15" fillId="0" borderId="0" xfId="0" applyFont="1" applyAlignment="1">
      <alignment horizontal="left" indent="2"/>
    </xf>
    <xf numFmtId="164" fontId="15" fillId="0" borderId="0" xfId="1" applyFont="1" applyAlignment="1">
      <alignment horizontal="right" vertical="center" wrapText="1"/>
    </xf>
    <xf numFmtId="2" fontId="15" fillId="0" borderId="0" xfId="1" applyNumberFormat="1" applyFont="1" applyAlignment="1">
      <alignment horizontal="right" vertical="center" wrapText="1"/>
    </xf>
    <xf numFmtId="4" fontId="15" fillId="0" borderId="0" xfId="0" applyNumberFormat="1" applyFont="1"/>
    <xf numFmtId="2" fontId="15" fillId="0" borderId="0" xfId="1" applyNumberFormat="1" applyFont="1" applyAlignment="1">
      <alignment vertical="center" wrapText="1"/>
    </xf>
    <xf numFmtId="164" fontId="15" fillId="0" borderId="0" xfId="1" applyFont="1" applyAlignment="1">
      <alignment vertical="center" wrapText="1"/>
    </xf>
    <xf numFmtId="164" fontId="15" fillId="0" borderId="0" xfId="1" applyFont="1" applyFill="1" applyAlignment="1">
      <alignment horizontal="right" vertical="center" wrapText="1"/>
    </xf>
    <xf numFmtId="164" fontId="14" fillId="0" borderId="0" xfId="1" applyFont="1" applyAlignment="1">
      <alignment vertical="center" wrapText="1"/>
    </xf>
    <xf numFmtId="2" fontId="14" fillId="0" borderId="4" xfId="1" applyNumberFormat="1" applyFont="1" applyBorder="1" applyAlignment="1"/>
    <xf numFmtId="2" fontId="14" fillId="0" borderId="4" xfId="1" applyNumberFormat="1" applyFont="1" applyBorder="1" applyAlignment="1">
      <alignment horizontal="right"/>
    </xf>
    <xf numFmtId="0" fontId="16" fillId="3" borderId="2" xfId="0" applyFont="1" applyFill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6" fillId="3" borderId="9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 readingOrder="1"/>
    </xf>
    <xf numFmtId="0" fontId="11" fillId="0" borderId="0" xfId="0" applyFont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center" vertical="top" wrapText="1" readingOrder="1"/>
    </xf>
    <xf numFmtId="0" fontId="12" fillId="0" borderId="0" xfId="0" applyFont="1" applyBorder="1" applyAlignment="1">
      <alignment horizontal="center" vertical="top" wrapText="1" readingOrder="1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16" fillId="2" borderId="2" xfId="0" applyFont="1" applyFill="1" applyBorder="1" applyAlignment="1">
      <alignment horizontal="left" vertical="center"/>
    </xf>
    <xf numFmtId="164" fontId="16" fillId="2" borderId="2" xfId="1" applyFont="1" applyFill="1" applyBorder="1" applyAlignment="1">
      <alignment horizontal="center" vertical="center" wrapText="1"/>
    </xf>
    <xf numFmtId="164" fontId="16" fillId="2" borderId="3" xfId="1" applyFont="1" applyFill="1" applyBorder="1" applyAlignment="1">
      <alignment horizontal="center" vertical="center" wrapText="1"/>
    </xf>
  </cellXfs>
  <cellStyles count="4">
    <cellStyle name="Millares" xfId="1" builtinId="3"/>
    <cellStyle name="Millares 2" xfId="2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51955</xdr:colOff>
      <xdr:row>2</xdr:row>
      <xdr:rowOff>215952</xdr:rowOff>
    </xdr:from>
    <xdr:to>
      <xdr:col>0</xdr:col>
      <xdr:colOff>2861829</xdr:colOff>
      <xdr:row>5</xdr:row>
      <xdr:rowOff>229901</xdr:rowOff>
    </xdr:to>
    <xdr:pic>
      <xdr:nvPicPr>
        <xdr:cNvPr id="5" name="4 Imagen" descr="logo mide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5" y="822088"/>
          <a:ext cx="2809874" cy="1087677"/>
        </a:xfrm>
        <a:prstGeom prst="rect">
          <a:avLst/>
        </a:prstGeom>
      </xdr:spPr>
    </xdr:pic>
    <xdr:clientData/>
  </xdr:twoCellAnchor>
  <xdr:twoCellAnchor editAs="oneCell">
    <xdr:from>
      <xdr:col>6</xdr:col>
      <xdr:colOff>304088</xdr:colOff>
      <xdr:row>1</xdr:row>
      <xdr:rowOff>296139</xdr:rowOff>
    </xdr:from>
    <xdr:to>
      <xdr:col>7</xdr:col>
      <xdr:colOff>916918</xdr:colOff>
      <xdr:row>5</xdr:row>
      <xdr:rowOff>236504</xdr:rowOff>
    </xdr:to>
    <xdr:pic>
      <xdr:nvPicPr>
        <xdr:cNvPr id="6" name="5 Imagen" descr="Logo CESA con efecto copia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180406" y="486639"/>
          <a:ext cx="1807785" cy="14297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190949</xdr:colOff>
      <xdr:row>98</xdr:row>
      <xdr:rowOff>95251</xdr:rowOff>
    </xdr:from>
    <xdr:to>
      <xdr:col>7</xdr:col>
      <xdr:colOff>395779</xdr:colOff>
      <xdr:row>113</xdr:row>
      <xdr:rowOff>95250</xdr:rowOff>
    </xdr:to>
    <xdr:pic>
      <xdr:nvPicPr>
        <xdr:cNvPr id="4" name="3 Imagen" descr="REPORTE DE EJECUCION AL 30 SEPTIEMBRE 2023-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949" y="22370144"/>
          <a:ext cx="16302080" cy="3701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8"/>
  <sheetViews>
    <sheetView showGridLines="0" tabSelected="1" view="pageBreakPreview" topLeftCell="A92" zoomScale="70" zoomScaleNormal="70" zoomScaleSheetLayoutView="70" workbookViewId="0">
      <selection activeCell="A118" sqref="A118"/>
    </sheetView>
  </sheetViews>
  <sheetFormatPr baseColWidth="10" defaultColWidth="11.42578125" defaultRowHeight="15" x14ac:dyDescent="0.25"/>
  <cols>
    <col min="1" max="1" width="122.140625" customWidth="1"/>
    <col min="2" max="2" width="26.140625" customWidth="1"/>
    <col min="3" max="3" width="21.140625" style="2" customWidth="1"/>
    <col min="4" max="8" width="17.85546875" customWidth="1"/>
  </cols>
  <sheetData>
    <row r="2" spans="1:12" ht="32.25" x14ac:dyDescent="0.25">
      <c r="A2" s="45" t="s">
        <v>0</v>
      </c>
      <c r="B2" s="46"/>
      <c r="C2" s="46"/>
      <c r="D2" s="46"/>
      <c r="E2" s="46"/>
      <c r="F2" s="46"/>
      <c r="G2" s="46"/>
      <c r="H2" s="46"/>
      <c r="I2" s="20"/>
      <c r="J2" s="20"/>
      <c r="K2" s="20"/>
      <c r="L2" s="20"/>
    </row>
    <row r="3" spans="1:12" ht="32.25" customHeight="1" x14ac:dyDescent="0.25">
      <c r="A3" s="47" t="s">
        <v>1</v>
      </c>
      <c r="B3" s="48"/>
      <c r="C3" s="48"/>
      <c r="D3" s="48"/>
      <c r="E3" s="48"/>
      <c r="F3" s="48"/>
      <c r="G3" s="48"/>
      <c r="H3" s="48"/>
    </row>
    <row r="4" spans="1:12" ht="26.25" x14ac:dyDescent="0.25">
      <c r="A4" s="49" t="s">
        <v>94</v>
      </c>
      <c r="B4" s="50"/>
      <c r="C4" s="50"/>
      <c r="D4" s="50"/>
      <c r="E4" s="50"/>
      <c r="F4" s="50"/>
      <c r="G4" s="50"/>
      <c r="H4" s="50"/>
    </row>
    <row r="5" spans="1:12" ht="26.25" x14ac:dyDescent="0.25">
      <c r="A5" s="47" t="s">
        <v>2</v>
      </c>
      <c r="B5" s="48"/>
      <c r="C5" s="48"/>
      <c r="D5" s="48"/>
      <c r="E5" s="48"/>
      <c r="F5" s="48"/>
      <c r="G5" s="48"/>
      <c r="H5" s="48"/>
    </row>
    <row r="6" spans="1:12" ht="26.25" x14ac:dyDescent="0.25">
      <c r="A6" s="47" t="s">
        <v>3</v>
      </c>
      <c r="B6" s="48"/>
      <c r="C6" s="48"/>
      <c r="D6" s="48"/>
      <c r="E6" s="48"/>
      <c r="F6" s="48"/>
      <c r="G6" s="48"/>
      <c r="H6" s="48"/>
    </row>
    <row r="8" spans="1:12" s="26" customFormat="1" ht="25.5" customHeight="1" x14ac:dyDescent="0.3">
      <c r="A8" s="55" t="s">
        <v>4</v>
      </c>
      <c r="B8" s="56" t="s">
        <v>5</v>
      </c>
      <c r="C8" s="56" t="s">
        <v>6</v>
      </c>
      <c r="D8" s="43" t="s">
        <v>7</v>
      </c>
      <c r="E8" s="44"/>
      <c r="F8" s="44"/>
      <c r="G8" s="44"/>
      <c r="H8" s="44"/>
    </row>
    <row r="9" spans="1:12" s="26" customFormat="1" ht="17.25" x14ac:dyDescent="0.3">
      <c r="A9" s="55"/>
      <c r="B9" s="57"/>
      <c r="C9" s="57"/>
      <c r="D9" s="41" t="s">
        <v>8</v>
      </c>
      <c r="E9" s="41" t="s">
        <v>95</v>
      </c>
      <c r="F9" s="41" t="s">
        <v>96</v>
      </c>
      <c r="G9" s="41" t="s">
        <v>97</v>
      </c>
      <c r="H9" s="41" t="s">
        <v>98</v>
      </c>
    </row>
    <row r="10" spans="1:12" s="26" customFormat="1" ht="17.25" x14ac:dyDescent="0.3">
      <c r="A10" s="24" t="s">
        <v>9</v>
      </c>
      <c r="B10" s="25"/>
      <c r="C10" s="25"/>
      <c r="D10" s="25"/>
      <c r="E10" s="25"/>
      <c r="F10" s="25"/>
      <c r="G10" s="25"/>
      <c r="H10" s="25"/>
    </row>
    <row r="11" spans="1:12" s="30" customFormat="1" ht="17.25" x14ac:dyDescent="0.3">
      <c r="A11" s="27" t="s">
        <v>10</v>
      </c>
      <c r="B11" s="28">
        <f>+B12+B13+B14++B16</f>
        <v>980952922</v>
      </c>
      <c r="C11" s="29">
        <f>+C12+C13+C14+C15+C16</f>
        <v>0</v>
      </c>
      <c r="D11" s="28">
        <f t="shared" ref="D11:E11" si="0">+D12+D13+D14+D15+D16</f>
        <v>73922907.75</v>
      </c>
      <c r="E11" s="28">
        <f t="shared" si="0"/>
        <v>76191048.849999994</v>
      </c>
      <c r="F11" s="28">
        <f t="shared" ref="F11:G11" si="1">+F12+F13+F14+F15+F16</f>
        <v>84284283.310000002</v>
      </c>
      <c r="G11" s="28">
        <f t="shared" si="1"/>
        <v>78241825.5</v>
      </c>
      <c r="H11" s="28">
        <f t="shared" ref="H11" si="2">+H12+H13+H14+H15+H16</f>
        <v>78107765.090000004</v>
      </c>
    </row>
    <row r="12" spans="1:12" s="26" customFormat="1" ht="17.25" x14ac:dyDescent="0.3">
      <c r="A12" s="31" t="s">
        <v>11</v>
      </c>
      <c r="B12" s="32">
        <v>883855052</v>
      </c>
      <c r="C12" s="33">
        <v>0</v>
      </c>
      <c r="D12" s="34">
        <v>69277671</v>
      </c>
      <c r="E12" s="34">
        <v>69011571</v>
      </c>
      <c r="F12" s="34">
        <v>76902471</v>
      </c>
      <c r="G12" s="34">
        <v>71114971</v>
      </c>
      <c r="H12" s="34">
        <v>71026421</v>
      </c>
    </row>
    <row r="13" spans="1:12" s="26" customFormat="1" ht="17.25" x14ac:dyDescent="0.3">
      <c r="A13" s="31" t="s">
        <v>12</v>
      </c>
      <c r="B13" s="32">
        <v>48905446</v>
      </c>
      <c r="C13" s="33">
        <v>0</v>
      </c>
      <c r="D13" s="34">
        <v>4645236.75</v>
      </c>
      <c r="E13" s="34">
        <v>4621229.25</v>
      </c>
      <c r="F13" s="34">
        <v>4583369.25</v>
      </c>
      <c r="G13" s="34">
        <v>4558488</v>
      </c>
      <c r="H13" s="34">
        <v>4542311.75</v>
      </c>
    </row>
    <row r="14" spans="1:12" s="26" customFormat="1" ht="17.25" x14ac:dyDescent="0.3">
      <c r="A14" s="31" t="s">
        <v>13</v>
      </c>
      <c r="B14" s="35">
        <v>0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</row>
    <row r="15" spans="1:12" s="26" customFormat="1" ht="17.25" x14ac:dyDescent="0.3">
      <c r="A15" s="31" t="s">
        <v>14</v>
      </c>
      <c r="B15" s="35">
        <v>0</v>
      </c>
      <c r="C15" s="33">
        <v>0</v>
      </c>
      <c r="D15" s="33">
        <v>0</v>
      </c>
      <c r="E15" s="33">
        <v>0</v>
      </c>
      <c r="F15" s="33">
        <v>0</v>
      </c>
      <c r="G15" s="33">
        <v>0</v>
      </c>
      <c r="H15" s="33">
        <v>0</v>
      </c>
    </row>
    <row r="16" spans="1:12" s="26" customFormat="1" ht="17.25" x14ac:dyDescent="0.3">
      <c r="A16" s="31" t="s">
        <v>15</v>
      </c>
      <c r="B16" s="32">
        <v>48192424</v>
      </c>
      <c r="C16" s="33">
        <v>0</v>
      </c>
      <c r="D16" s="35">
        <v>0</v>
      </c>
      <c r="E16" s="36">
        <v>2558248.6</v>
      </c>
      <c r="F16" s="36">
        <v>2798443.06</v>
      </c>
      <c r="G16" s="36">
        <v>2568366.5</v>
      </c>
      <c r="H16" s="36">
        <v>2539032.34</v>
      </c>
    </row>
    <row r="17" spans="1:8" s="30" customFormat="1" ht="17.25" x14ac:dyDescent="0.3">
      <c r="A17" s="27" t="s">
        <v>16</v>
      </c>
      <c r="B17" s="28">
        <f>+B18+B19+B20+B21+B22+B23+B24+B25+B26</f>
        <v>201655960</v>
      </c>
      <c r="C17" s="28">
        <f>+C18+C19+C20+C21+C22+C23+C24+C25+C26</f>
        <v>-94080000</v>
      </c>
      <c r="D17" s="28">
        <f t="shared" ref="D17" si="3">+D18+D19+D20+D21+D22+D23+D24+D25+D26</f>
        <v>5286473.24</v>
      </c>
      <c r="E17" s="28">
        <f>+E18+E19+E20+E21+E22+E23+E24+E25+E26</f>
        <v>4306855.3599999994</v>
      </c>
      <c r="F17" s="28">
        <f>+F18+F19+F20+F21+F22+F23+F24+F25+F26</f>
        <v>7300314.4699999997</v>
      </c>
      <c r="G17" s="28">
        <f>+G18+G19+G20+G21+G22+G23+G24+G25+G26</f>
        <v>3379513.9800000004</v>
      </c>
      <c r="H17" s="28">
        <f>+H18+H19+H20+H21+H22+H23+H24+H25+H26</f>
        <v>5221650.7300000004</v>
      </c>
    </row>
    <row r="18" spans="1:8" s="26" customFormat="1" ht="17.25" x14ac:dyDescent="0.3">
      <c r="A18" s="31" t="s">
        <v>17</v>
      </c>
      <c r="B18" s="32">
        <v>181155960</v>
      </c>
      <c r="C18" s="32">
        <v>-164000000</v>
      </c>
      <c r="D18" s="32">
        <v>2581344.54</v>
      </c>
      <c r="E18" s="32">
        <v>1540363.72</v>
      </c>
      <c r="F18" s="32">
        <v>1991746.47</v>
      </c>
      <c r="G18" s="32">
        <v>1977936.3</v>
      </c>
      <c r="H18" s="32">
        <v>2025113.4</v>
      </c>
    </row>
    <row r="19" spans="1:8" s="26" customFormat="1" ht="17.25" x14ac:dyDescent="0.3">
      <c r="A19" s="31" t="s">
        <v>18</v>
      </c>
      <c r="B19" s="32">
        <v>0</v>
      </c>
      <c r="C19" s="32">
        <v>5000000</v>
      </c>
      <c r="D19" s="32">
        <v>2442202.54</v>
      </c>
      <c r="E19" s="32">
        <v>107793</v>
      </c>
      <c r="F19" s="32">
        <v>1652000</v>
      </c>
      <c r="G19" s="32">
        <v>217391.4</v>
      </c>
      <c r="H19" s="35">
        <v>0</v>
      </c>
    </row>
    <row r="20" spans="1:8" s="26" customFormat="1" ht="17.25" x14ac:dyDescent="0.3">
      <c r="A20" s="31" t="s">
        <v>19</v>
      </c>
      <c r="B20" s="32">
        <v>9000000</v>
      </c>
      <c r="C20" s="35">
        <v>0</v>
      </c>
      <c r="D20" s="32">
        <v>144400</v>
      </c>
      <c r="E20" s="32">
        <v>637050</v>
      </c>
      <c r="F20" s="32">
        <v>424000</v>
      </c>
      <c r="G20" s="32">
        <v>330800</v>
      </c>
      <c r="H20" s="32">
        <v>505250</v>
      </c>
    </row>
    <row r="21" spans="1:8" s="26" customFormat="1" ht="17.25" x14ac:dyDescent="0.3">
      <c r="A21" s="31" t="s">
        <v>20</v>
      </c>
      <c r="B21" s="32">
        <v>1500000</v>
      </c>
      <c r="C21" s="32">
        <v>3000000</v>
      </c>
      <c r="D21" s="35">
        <v>0</v>
      </c>
      <c r="E21" s="35">
        <v>0</v>
      </c>
      <c r="F21" s="32">
        <v>521989.44</v>
      </c>
      <c r="G21" s="35">
        <v>0</v>
      </c>
      <c r="H21" s="36">
        <v>1100000</v>
      </c>
    </row>
    <row r="22" spans="1:8" s="26" customFormat="1" ht="17.25" x14ac:dyDescent="0.3">
      <c r="A22" s="31" t="s">
        <v>21</v>
      </c>
      <c r="B22" s="32">
        <v>10000000</v>
      </c>
      <c r="C22" s="32">
        <v>11400000</v>
      </c>
      <c r="D22" s="35">
        <v>0</v>
      </c>
      <c r="E22" s="36">
        <v>722430</v>
      </c>
      <c r="F22" s="36">
        <v>2415105.62</v>
      </c>
      <c r="G22" s="36">
        <v>305030</v>
      </c>
      <c r="H22" s="36">
        <v>765558</v>
      </c>
    </row>
    <row r="23" spans="1:8" s="26" customFormat="1" ht="17.25" x14ac:dyDescent="0.3">
      <c r="A23" s="31" t="s">
        <v>22</v>
      </c>
      <c r="B23" s="35">
        <v>0</v>
      </c>
      <c r="C23" s="32">
        <v>5500000</v>
      </c>
      <c r="D23" s="33">
        <v>0</v>
      </c>
      <c r="E23" s="33">
        <v>0</v>
      </c>
      <c r="F23" s="36">
        <v>26955</v>
      </c>
      <c r="G23" s="35">
        <v>0</v>
      </c>
      <c r="H23" s="36">
        <v>600000</v>
      </c>
    </row>
    <row r="24" spans="1:8" s="26" customFormat="1" ht="17.25" x14ac:dyDescent="0.3">
      <c r="A24" s="31" t="s">
        <v>23</v>
      </c>
      <c r="B24" s="35">
        <v>0</v>
      </c>
      <c r="C24" s="32">
        <v>27700000</v>
      </c>
      <c r="D24" s="35">
        <v>0</v>
      </c>
      <c r="E24" s="36">
        <v>549152.77</v>
      </c>
      <c r="F24" s="36">
        <v>150591.6</v>
      </c>
      <c r="G24" s="36">
        <v>429830.12</v>
      </c>
      <c r="H24" s="36">
        <v>132396</v>
      </c>
    </row>
    <row r="25" spans="1:8" s="26" customFormat="1" ht="17.25" x14ac:dyDescent="0.3">
      <c r="A25" s="31" t="s">
        <v>24</v>
      </c>
      <c r="B25" s="35">
        <v>0</v>
      </c>
      <c r="C25" s="32">
        <v>7120000</v>
      </c>
      <c r="D25" s="32">
        <v>118526.16</v>
      </c>
      <c r="E25" s="32">
        <v>114281.87</v>
      </c>
      <c r="F25" s="32">
        <v>117926.34</v>
      </c>
      <c r="G25" s="32">
        <v>118526.16</v>
      </c>
      <c r="H25" s="32">
        <v>93333.33</v>
      </c>
    </row>
    <row r="26" spans="1:8" s="26" customFormat="1" ht="17.25" x14ac:dyDescent="0.3">
      <c r="A26" s="31" t="s">
        <v>25</v>
      </c>
      <c r="B26" s="35">
        <v>0</v>
      </c>
      <c r="C26" s="32">
        <v>10200000</v>
      </c>
      <c r="D26" s="33">
        <v>0</v>
      </c>
      <c r="E26" s="32">
        <v>635784</v>
      </c>
      <c r="F26" s="33">
        <v>0</v>
      </c>
      <c r="G26" s="33">
        <v>0</v>
      </c>
      <c r="H26" s="33">
        <v>0</v>
      </c>
    </row>
    <row r="27" spans="1:8" s="30" customFormat="1" ht="17.25" x14ac:dyDescent="0.3">
      <c r="A27" s="27" t="s">
        <v>26</v>
      </c>
      <c r="B27" s="28">
        <f>+B28+B29+B30+B31+B32+B33+B34+B35+B36</f>
        <v>255772681</v>
      </c>
      <c r="C27" s="28">
        <f>+C29+C28+C30+C31+C32+C33+C34+C35+C36</f>
        <v>35587486</v>
      </c>
      <c r="D27" s="28">
        <f t="shared" ref="D27" si="4">+D29+D28+D30+D31+D32+D33+D34+D35+D36</f>
        <v>17957421.309999999</v>
      </c>
      <c r="E27" s="28">
        <f>+E29+E28+E30+E31+E32+E33+E34+E35+E36</f>
        <v>12397718.469999999</v>
      </c>
      <c r="F27" s="28">
        <f>+F29+F28+F30+F31+F32+F33+F34+F35+F36</f>
        <v>13532475.430000002</v>
      </c>
      <c r="G27" s="28">
        <f>+G29+G28+G30+G31+G32+G33+G34+G35+G36</f>
        <v>25522052.170000002</v>
      </c>
      <c r="H27" s="28">
        <f>+H29+H28+H30+H31+H32+H33+H34+H35+H36</f>
        <v>21165425.16</v>
      </c>
    </row>
    <row r="28" spans="1:8" s="26" customFormat="1" ht="17.25" x14ac:dyDescent="0.3">
      <c r="A28" s="31" t="s">
        <v>27</v>
      </c>
      <c r="B28" s="32">
        <v>11102167</v>
      </c>
      <c r="C28" s="32">
        <v>84177833</v>
      </c>
      <c r="D28" s="32">
        <v>6482760</v>
      </c>
      <c r="E28" s="32">
        <v>6008800</v>
      </c>
      <c r="F28" s="32">
        <v>6584902.7199999997</v>
      </c>
      <c r="G28" s="32">
        <v>6320437.04</v>
      </c>
      <c r="H28" s="32">
        <v>6327720</v>
      </c>
    </row>
    <row r="29" spans="1:8" s="26" customFormat="1" ht="17.25" x14ac:dyDescent="0.3">
      <c r="A29" s="31" t="s">
        <v>28</v>
      </c>
      <c r="B29" s="35">
        <v>0</v>
      </c>
      <c r="C29" s="32">
        <v>31080000</v>
      </c>
      <c r="D29" s="32">
        <v>6796436.5599999996</v>
      </c>
      <c r="E29" s="32">
        <v>1761061.5</v>
      </c>
      <c r="F29" s="32">
        <v>61950</v>
      </c>
      <c r="G29" s="32">
        <v>10495569</v>
      </c>
      <c r="H29" s="32">
        <v>7037402</v>
      </c>
    </row>
    <row r="30" spans="1:8" s="26" customFormat="1" ht="17.25" x14ac:dyDescent="0.3">
      <c r="A30" s="31" t="s">
        <v>29</v>
      </c>
      <c r="B30" s="35">
        <v>0</v>
      </c>
      <c r="C30" s="32">
        <v>16502167</v>
      </c>
      <c r="D30" s="33">
        <v>0</v>
      </c>
      <c r="E30" s="33">
        <v>0</v>
      </c>
      <c r="F30" s="32">
        <v>734423.74</v>
      </c>
      <c r="G30" s="35">
        <v>0</v>
      </c>
      <c r="H30" s="35">
        <v>0</v>
      </c>
    </row>
    <row r="31" spans="1:8" s="26" customFormat="1" ht="17.25" x14ac:dyDescent="0.3">
      <c r="A31" s="31" t="s">
        <v>30</v>
      </c>
      <c r="B31" s="35">
        <v>0</v>
      </c>
      <c r="C31" s="32">
        <v>8000000</v>
      </c>
      <c r="D31" s="35">
        <v>0</v>
      </c>
      <c r="E31" s="36">
        <v>182225</v>
      </c>
      <c r="F31" s="32">
        <v>1071203</v>
      </c>
      <c r="G31" s="35">
        <v>0</v>
      </c>
      <c r="H31" s="36">
        <v>542394</v>
      </c>
    </row>
    <row r="32" spans="1:8" s="26" customFormat="1" ht="17.25" x14ac:dyDescent="0.3">
      <c r="A32" s="31" t="s">
        <v>31</v>
      </c>
      <c r="B32" s="35">
        <v>0</v>
      </c>
      <c r="C32" s="32">
        <v>17000000</v>
      </c>
      <c r="D32" s="35">
        <v>0</v>
      </c>
      <c r="E32" s="35">
        <v>203.55</v>
      </c>
      <c r="F32" s="32">
        <v>5015</v>
      </c>
      <c r="G32" s="32">
        <v>98294</v>
      </c>
      <c r="H32" s="32">
        <v>1440893.54</v>
      </c>
    </row>
    <row r="33" spans="1:8" s="26" customFormat="1" ht="17.25" x14ac:dyDescent="0.3">
      <c r="A33" s="31" t="s">
        <v>32</v>
      </c>
      <c r="B33" s="35">
        <v>0</v>
      </c>
      <c r="C33" s="32">
        <v>8930000</v>
      </c>
      <c r="D33" s="35">
        <v>0</v>
      </c>
      <c r="E33" s="36">
        <v>29113.55</v>
      </c>
      <c r="F33" s="32">
        <v>154299.75</v>
      </c>
      <c r="G33" s="32">
        <v>234820</v>
      </c>
      <c r="H33" s="32">
        <v>46080.480000000003</v>
      </c>
    </row>
    <row r="34" spans="1:8" s="26" customFormat="1" ht="17.25" x14ac:dyDescent="0.3">
      <c r="A34" s="31" t="s">
        <v>33</v>
      </c>
      <c r="B34" s="32">
        <v>18225382</v>
      </c>
      <c r="C34" s="37">
        <v>63774618</v>
      </c>
      <c r="D34" s="32">
        <v>3287417.75</v>
      </c>
      <c r="E34" s="32">
        <v>3663392.27</v>
      </c>
      <c r="F34" s="32">
        <v>2573315.7999999998</v>
      </c>
      <c r="G34" s="32">
        <v>6473676.0300000003</v>
      </c>
      <c r="H34" s="32">
        <v>2983556.69</v>
      </c>
    </row>
    <row r="35" spans="1:8" s="26" customFormat="1" ht="17.25" x14ac:dyDescent="0.3">
      <c r="A35" s="31" t="s">
        <v>34</v>
      </c>
      <c r="B35" s="35">
        <v>0</v>
      </c>
      <c r="C35" s="33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</row>
    <row r="36" spans="1:8" s="26" customFormat="1" ht="17.25" x14ac:dyDescent="0.3">
      <c r="A36" s="31" t="s">
        <v>35</v>
      </c>
      <c r="B36" s="32">
        <v>226445132</v>
      </c>
      <c r="C36" s="37">
        <v>-193877132</v>
      </c>
      <c r="D36" s="36">
        <v>1390807</v>
      </c>
      <c r="E36" s="36">
        <v>752922.6</v>
      </c>
      <c r="F36" s="32">
        <v>2347365.42</v>
      </c>
      <c r="G36" s="32">
        <v>1899256.1</v>
      </c>
      <c r="H36" s="32">
        <v>2787378.45</v>
      </c>
    </row>
    <row r="37" spans="1:8" s="26" customFormat="1" ht="17.25" x14ac:dyDescent="0.3">
      <c r="A37" s="27" t="s">
        <v>36</v>
      </c>
      <c r="B37" s="29">
        <f>+B38+B39+B40+B41+B42+B43+B44+B45</f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</row>
    <row r="38" spans="1:8" s="26" customFormat="1" ht="17.25" x14ac:dyDescent="0.3">
      <c r="A38" s="31" t="s">
        <v>37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</row>
    <row r="39" spans="1:8" s="26" customFormat="1" ht="17.25" x14ac:dyDescent="0.3">
      <c r="A39" s="31" t="s">
        <v>38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</row>
    <row r="40" spans="1:8" s="26" customFormat="1" ht="17.25" x14ac:dyDescent="0.3">
      <c r="A40" s="31" t="s">
        <v>39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</row>
    <row r="41" spans="1:8" s="26" customFormat="1" ht="17.25" x14ac:dyDescent="0.3">
      <c r="A41" s="31" t="s">
        <v>40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</row>
    <row r="42" spans="1:8" s="26" customFormat="1" ht="17.25" x14ac:dyDescent="0.3">
      <c r="A42" s="31" t="s">
        <v>41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</row>
    <row r="43" spans="1:8" s="26" customFormat="1" ht="17.25" x14ac:dyDescent="0.3">
      <c r="A43" s="31" t="s">
        <v>42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</row>
    <row r="44" spans="1:8" s="26" customFormat="1" ht="17.25" x14ac:dyDescent="0.3">
      <c r="A44" s="31" t="s">
        <v>43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</row>
    <row r="45" spans="1:8" s="26" customFormat="1" ht="17.25" x14ac:dyDescent="0.3">
      <c r="A45" s="31" t="s">
        <v>44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</row>
    <row r="46" spans="1:8" s="30" customFormat="1" ht="17.25" x14ac:dyDescent="0.3">
      <c r="A46" s="27" t="s">
        <v>45</v>
      </c>
      <c r="B46" s="29">
        <v>0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</row>
    <row r="47" spans="1:8" s="26" customFormat="1" ht="17.25" x14ac:dyDescent="0.3">
      <c r="A47" s="31" t="s">
        <v>46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</row>
    <row r="48" spans="1:8" s="26" customFormat="1" ht="17.25" x14ac:dyDescent="0.3">
      <c r="A48" s="31" t="s">
        <v>47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</row>
    <row r="49" spans="1:8" s="26" customFormat="1" ht="17.25" x14ac:dyDescent="0.3">
      <c r="A49" s="31" t="s">
        <v>48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</row>
    <row r="50" spans="1:8" s="26" customFormat="1" ht="17.25" x14ac:dyDescent="0.3">
      <c r="A50" s="31" t="s">
        <v>49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</row>
    <row r="51" spans="1:8" s="26" customFormat="1" ht="17.25" x14ac:dyDescent="0.3">
      <c r="A51" s="31" t="s">
        <v>50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</row>
    <row r="52" spans="1:8" s="26" customFormat="1" ht="17.25" x14ac:dyDescent="0.3">
      <c r="A52" s="31" t="s">
        <v>51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</row>
    <row r="53" spans="1:8" s="30" customFormat="1" ht="17.25" x14ac:dyDescent="0.3">
      <c r="A53" s="27" t="s">
        <v>52</v>
      </c>
      <c r="B53" s="29">
        <f>+B54+B55+B56+B57+B58+B59+B60+B61+B62</f>
        <v>0</v>
      </c>
      <c r="C53" s="28">
        <f>+C54+C55+C56+C57+C58+C59+C60+C61+C62</f>
        <v>57892514</v>
      </c>
      <c r="D53" s="29">
        <v>0</v>
      </c>
      <c r="E53" s="38">
        <f>SUM(E58)</f>
        <v>1124097.5</v>
      </c>
      <c r="F53" s="38">
        <f>SUM(F54:F62)</f>
        <v>498352.09</v>
      </c>
      <c r="G53" s="38">
        <f>SUM(G54:G62)</f>
        <v>1170123</v>
      </c>
      <c r="H53" s="38">
        <f>SUM(H54:H62)</f>
        <v>1662572</v>
      </c>
    </row>
    <row r="54" spans="1:8" s="26" customFormat="1" ht="17.25" x14ac:dyDescent="0.3">
      <c r="A54" s="31" t="s">
        <v>53</v>
      </c>
      <c r="B54" s="35">
        <v>0</v>
      </c>
      <c r="C54" s="32">
        <v>14780000</v>
      </c>
      <c r="D54" s="35">
        <v>0</v>
      </c>
      <c r="E54" s="35">
        <v>0</v>
      </c>
      <c r="F54" s="32">
        <v>71980</v>
      </c>
      <c r="G54" s="32">
        <v>109244</v>
      </c>
      <c r="H54" s="32">
        <v>292994</v>
      </c>
    </row>
    <row r="55" spans="1:8" s="26" customFormat="1" ht="17.25" x14ac:dyDescent="0.3">
      <c r="A55" s="31" t="s">
        <v>54</v>
      </c>
      <c r="B55" s="35">
        <v>0</v>
      </c>
      <c r="C55" s="32">
        <v>3000000</v>
      </c>
      <c r="D55" s="35">
        <v>0</v>
      </c>
      <c r="E55" s="35">
        <v>0</v>
      </c>
      <c r="F55" s="35">
        <v>0</v>
      </c>
      <c r="G55" s="32">
        <v>135346</v>
      </c>
      <c r="H55" s="32">
        <v>172280</v>
      </c>
    </row>
    <row r="56" spans="1:8" s="26" customFormat="1" ht="17.25" x14ac:dyDescent="0.3">
      <c r="A56" s="31" t="s">
        <v>55</v>
      </c>
      <c r="B56" s="35">
        <v>0</v>
      </c>
      <c r="C56" s="32">
        <v>1000000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</row>
    <row r="57" spans="1:8" s="26" customFormat="1" ht="17.25" x14ac:dyDescent="0.3">
      <c r="A57" s="31" t="s">
        <v>56</v>
      </c>
      <c r="B57" s="35">
        <v>0</v>
      </c>
      <c r="C57" s="32">
        <v>21062000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</row>
    <row r="58" spans="1:8" s="26" customFormat="1" ht="17.25" x14ac:dyDescent="0.3">
      <c r="A58" s="31" t="s">
        <v>57</v>
      </c>
      <c r="B58" s="35">
        <v>0</v>
      </c>
      <c r="C58" s="32">
        <v>5950514</v>
      </c>
      <c r="D58" s="35">
        <v>0</v>
      </c>
      <c r="E58" s="36">
        <v>1124097.5</v>
      </c>
      <c r="F58" s="36">
        <v>101716</v>
      </c>
      <c r="G58" s="35">
        <v>0</v>
      </c>
      <c r="H58" s="35">
        <v>0</v>
      </c>
    </row>
    <row r="59" spans="1:8" s="26" customFormat="1" ht="17.25" x14ac:dyDescent="0.3">
      <c r="A59" s="31" t="s">
        <v>58</v>
      </c>
      <c r="B59" s="35">
        <v>0</v>
      </c>
      <c r="C59" s="32">
        <v>10000000</v>
      </c>
      <c r="D59" s="35">
        <v>0</v>
      </c>
      <c r="E59" s="35">
        <v>0</v>
      </c>
      <c r="F59" s="35">
        <v>0</v>
      </c>
      <c r="G59" s="32">
        <v>925533</v>
      </c>
      <c r="H59" s="35">
        <v>0</v>
      </c>
    </row>
    <row r="60" spans="1:8" s="26" customFormat="1" ht="17.25" x14ac:dyDescent="0.3">
      <c r="A60" s="31" t="s">
        <v>59</v>
      </c>
      <c r="B60" s="35">
        <v>0</v>
      </c>
      <c r="C60" s="33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</row>
    <row r="61" spans="1:8" s="26" customFormat="1" ht="17.25" x14ac:dyDescent="0.3">
      <c r="A61" s="31" t="s">
        <v>60</v>
      </c>
      <c r="B61" s="35">
        <v>0</v>
      </c>
      <c r="C61" s="32">
        <v>2000000</v>
      </c>
      <c r="D61" s="35">
        <v>0</v>
      </c>
      <c r="E61" s="35">
        <v>0</v>
      </c>
      <c r="F61" s="32">
        <v>299000</v>
      </c>
      <c r="G61" s="35">
        <v>0</v>
      </c>
      <c r="H61" s="32">
        <v>1196000</v>
      </c>
    </row>
    <row r="62" spans="1:8" s="26" customFormat="1" ht="17.25" x14ac:dyDescent="0.3">
      <c r="A62" s="31" t="s">
        <v>61</v>
      </c>
      <c r="B62" s="35">
        <v>0</v>
      </c>
      <c r="C62" s="32">
        <v>100000</v>
      </c>
      <c r="D62" s="35">
        <v>0</v>
      </c>
      <c r="E62" s="35">
        <v>0</v>
      </c>
      <c r="F62" s="32">
        <v>25656.09</v>
      </c>
      <c r="G62" s="35">
        <v>0</v>
      </c>
      <c r="H62" s="32">
        <v>1298</v>
      </c>
    </row>
    <row r="63" spans="1:8" s="30" customFormat="1" ht="17.25" x14ac:dyDescent="0.3">
      <c r="A63" s="27" t="s">
        <v>62</v>
      </c>
      <c r="B63" s="29">
        <f>SUM(B65)</f>
        <v>0</v>
      </c>
      <c r="C63" s="38">
        <f>SUM(C64)+C65+C66+C67</f>
        <v>600000</v>
      </c>
      <c r="D63" s="29">
        <f t="shared" ref="D63:E63" si="5">SUM(D64)+D65+D66+D67</f>
        <v>0</v>
      </c>
      <c r="E63" s="29">
        <f t="shared" si="5"/>
        <v>0</v>
      </c>
      <c r="F63" s="29">
        <f t="shared" ref="F63:G63" si="6">SUM(F64)+F65+F66+F67</f>
        <v>0</v>
      </c>
      <c r="G63" s="29">
        <f t="shared" si="6"/>
        <v>0</v>
      </c>
      <c r="H63" s="29">
        <f t="shared" ref="H63" si="7">SUM(H64)+H65+H66+H67</f>
        <v>0</v>
      </c>
    </row>
    <row r="64" spans="1:8" s="26" customFormat="1" ht="17.25" x14ac:dyDescent="0.3">
      <c r="A64" s="31" t="s">
        <v>63</v>
      </c>
      <c r="B64" s="35">
        <v>0</v>
      </c>
      <c r="C64" s="33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</row>
    <row r="65" spans="1:8" s="26" customFormat="1" ht="17.25" x14ac:dyDescent="0.3">
      <c r="A65" s="31" t="s">
        <v>64</v>
      </c>
      <c r="B65" s="35">
        <v>0</v>
      </c>
      <c r="C65" s="32">
        <v>600000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</row>
    <row r="66" spans="1:8" s="26" customFormat="1" ht="17.25" x14ac:dyDescent="0.3">
      <c r="A66" s="31" t="s">
        <v>65</v>
      </c>
      <c r="B66" s="35">
        <v>0</v>
      </c>
      <c r="C66" s="33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</row>
    <row r="67" spans="1:8" s="26" customFormat="1" ht="17.25" x14ac:dyDescent="0.3">
      <c r="A67" s="31" t="s">
        <v>66</v>
      </c>
      <c r="B67" s="35">
        <v>0</v>
      </c>
      <c r="C67" s="33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</row>
    <row r="68" spans="1:8" s="30" customFormat="1" ht="17.25" x14ac:dyDescent="0.3">
      <c r="A68" s="27" t="s">
        <v>67</v>
      </c>
      <c r="B68" s="35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</row>
    <row r="69" spans="1:8" s="26" customFormat="1" ht="17.25" x14ac:dyDescent="0.3">
      <c r="A69" s="31" t="s">
        <v>68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</row>
    <row r="70" spans="1:8" s="26" customFormat="1" ht="17.25" x14ac:dyDescent="0.3">
      <c r="A70" s="31" t="s">
        <v>69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</row>
    <row r="71" spans="1:8" s="30" customFormat="1" ht="17.25" x14ac:dyDescent="0.3">
      <c r="A71" s="27" t="s">
        <v>70</v>
      </c>
      <c r="B71" s="35">
        <v>0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</row>
    <row r="72" spans="1:8" s="26" customFormat="1" ht="17.25" x14ac:dyDescent="0.3">
      <c r="A72" s="31" t="s">
        <v>71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</row>
    <row r="73" spans="1:8" s="26" customFormat="1" ht="17.25" x14ac:dyDescent="0.3">
      <c r="A73" s="31" t="s">
        <v>72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</row>
    <row r="74" spans="1:8" s="26" customFormat="1" ht="17.25" x14ac:dyDescent="0.3">
      <c r="A74" s="31" t="s">
        <v>73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</row>
    <row r="75" spans="1:8" s="26" customFormat="1" ht="17.25" x14ac:dyDescent="0.3">
      <c r="A75" s="24" t="s">
        <v>74</v>
      </c>
      <c r="B75" s="39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</row>
    <row r="76" spans="1:8" s="26" customFormat="1" ht="17.25" x14ac:dyDescent="0.3">
      <c r="A76" s="27" t="s">
        <v>75</v>
      </c>
      <c r="B76" s="29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</row>
    <row r="77" spans="1:8" s="26" customFormat="1" ht="17.25" x14ac:dyDescent="0.3">
      <c r="A77" s="31" t="s">
        <v>76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</row>
    <row r="78" spans="1:8" s="26" customFormat="1" ht="17.25" x14ac:dyDescent="0.3">
      <c r="A78" s="31" t="s">
        <v>77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</row>
    <row r="79" spans="1:8" s="26" customFormat="1" ht="17.25" x14ac:dyDescent="0.3">
      <c r="A79" s="27" t="s">
        <v>78</v>
      </c>
      <c r="B79" s="29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</row>
    <row r="80" spans="1:8" s="26" customFormat="1" ht="17.25" x14ac:dyDescent="0.3">
      <c r="A80" s="31" t="s">
        <v>79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</row>
    <row r="81" spans="1:8" s="26" customFormat="1" ht="17.25" x14ac:dyDescent="0.3">
      <c r="A81" s="31" t="s">
        <v>80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</row>
    <row r="82" spans="1:8" s="26" customFormat="1" ht="17.25" x14ac:dyDescent="0.3">
      <c r="A82" s="27" t="s">
        <v>81</v>
      </c>
      <c r="B82" s="29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</row>
    <row r="83" spans="1:8" s="26" customFormat="1" ht="17.25" x14ac:dyDescent="0.3">
      <c r="A83" s="31" t="s">
        <v>82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</row>
    <row r="84" spans="1:8" s="6" customFormat="1" ht="15.75" x14ac:dyDescent="0.25">
      <c r="A84" s="4" t="s">
        <v>83</v>
      </c>
      <c r="B84" s="5">
        <f>+B11+B17+B27+B53+B63</f>
        <v>1438381563</v>
      </c>
      <c r="C84" s="5">
        <f>SUM(C11+C17+C27+C37+C46+C53+C63)</f>
        <v>0</v>
      </c>
      <c r="D84" s="5">
        <f t="shared" ref="D84" si="8">+D11+D17+D27+D53</f>
        <v>97166802.299999997</v>
      </c>
      <c r="E84" s="5">
        <f>+E11+E17+E27+E53</f>
        <v>94019720.179999992</v>
      </c>
      <c r="F84" s="5">
        <f>+F11+F17+F27+F53</f>
        <v>105615425.30000001</v>
      </c>
      <c r="G84" s="5">
        <f>+G11+G17+G27+G53</f>
        <v>108313514.65000001</v>
      </c>
      <c r="H84" s="5">
        <f>+H11+H17+H27+H53</f>
        <v>106157412.98</v>
      </c>
    </row>
    <row r="85" spans="1:8" ht="37.5" customHeight="1" thickBot="1" x14ac:dyDescent="0.3">
      <c r="A85" s="7" t="s">
        <v>99</v>
      </c>
      <c r="D85" s="3"/>
    </row>
    <row r="86" spans="1:8" x14ac:dyDescent="0.25">
      <c r="A86" s="8" t="s">
        <v>84</v>
      </c>
      <c r="D86" s="15"/>
    </row>
    <row r="87" spans="1:8" ht="30" x14ac:dyDescent="0.25">
      <c r="A87" s="9" t="s">
        <v>85</v>
      </c>
      <c r="D87" s="2"/>
    </row>
    <row r="88" spans="1:8" x14ac:dyDescent="0.25">
      <c r="A88" s="53" t="s">
        <v>86</v>
      </c>
      <c r="D88" s="2"/>
    </row>
    <row r="89" spans="1:8" ht="43.5" customHeight="1" thickBot="1" x14ac:dyDescent="0.3">
      <c r="A89" s="54"/>
    </row>
    <row r="90" spans="1:8" ht="3" hidden="1" customHeight="1" x14ac:dyDescent="0.25">
      <c r="A90" s="10"/>
      <c r="D90" s="2"/>
    </row>
    <row r="91" spans="1:8" ht="47.25" hidden="1" customHeight="1" x14ac:dyDescent="0.25">
      <c r="A91" s="10"/>
      <c r="D91" s="2"/>
    </row>
    <row r="92" spans="1:8" x14ac:dyDescent="0.25">
      <c r="A92" s="1" t="s">
        <v>87</v>
      </c>
      <c r="D92" s="2"/>
    </row>
    <row r="93" spans="1:8" x14ac:dyDescent="0.25">
      <c r="A93" s="7" t="s">
        <v>88</v>
      </c>
      <c r="D93" s="2"/>
    </row>
    <row r="94" spans="1:8" s="11" customFormat="1" ht="19.5" customHeight="1" x14ac:dyDescent="0.25">
      <c r="A94" s="11" t="s">
        <v>89</v>
      </c>
      <c r="C94" s="12"/>
      <c r="D94" s="2"/>
    </row>
    <row r="95" spans="1:8" x14ac:dyDescent="0.25">
      <c r="A95" t="s">
        <v>90</v>
      </c>
      <c r="D95" s="14"/>
    </row>
    <row r="96" spans="1:8" ht="16.5" customHeight="1" x14ac:dyDescent="0.25">
      <c r="A96" s="11" t="s">
        <v>91</v>
      </c>
    </row>
    <row r="97" spans="1:8" x14ac:dyDescent="0.25">
      <c r="A97" t="s">
        <v>92</v>
      </c>
    </row>
    <row r="98" spans="1:8" x14ac:dyDescent="0.25">
      <c r="A98" t="s">
        <v>93</v>
      </c>
    </row>
    <row r="101" spans="1:8" s="13" customFormat="1" ht="22.5" x14ac:dyDescent="0.35">
      <c r="A101" s="16"/>
      <c r="B101" s="16"/>
      <c r="C101" s="17"/>
      <c r="D101" s="16"/>
    </row>
    <row r="102" spans="1:8" s="13" customFormat="1" ht="22.5" x14ac:dyDescent="0.35">
      <c r="A102" s="16"/>
      <c r="B102" s="16"/>
      <c r="C102" s="17"/>
      <c r="D102" s="16"/>
    </row>
    <row r="103" spans="1:8" s="13" customFormat="1" ht="22.5" x14ac:dyDescent="0.35">
      <c r="A103" s="16"/>
      <c r="B103" s="16"/>
      <c r="C103" s="17"/>
      <c r="D103" s="16"/>
    </row>
    <row r="104" spans="1:8" s="13" customFormat="1" ht="22.5" x14ac:dyDescent="0.35">
      <c r="A104" s="16"/>
      <c r="B104" s="16"/>
      <c r="C104" s="17"/>
      <c r="D104" s="16"/>
    </row>
    <row r="105" spans="1:8" s="18" customFormat="1" ht="27.75" x14ac:dyDescent="0.45">
      <c r="A105" s="51"/>
      <c r="B105" s="51"/>
      <c r="C105" s="51"/>
      <c r="D105" s="51"/>
      <c r="E105" s="51"/>
      <c r="F105" s="51"/>
      <c r="G105" s="51"/>
      <c r="H105" s="51"/>
    </row>
    <row r="106" spans="1:8" s="19" customFormat="1" ht="27.75" x14ac:dyDescent="0.45">
      <c r="A106" s="52"/>
      <c r="B106" s="52"/>
      <c r="C106" s="52"/>
      <c r="D106" s="52"/>
      <c r="E106" s="52"/>
      <c r="F106" s="52"/>
      <c r="G106" s="52"/>
      <c r="H106" s="52"/>
    </row>
    <row r="107" spans="1:8" s="19" customFormat="1" ht="21.75" customHeight="1" x14ac:dyDescent="0.45">
      <c r="A107" s="42"/>
      <c r="B107" s="42"/>
      <c r="C107" s="42"/>
      <c r="D107" s="42"/>
      <c r="E107" s="42"/>
      <c r="F107" s="42"/>
      <c r="G107" s="42"/>
      <c r="H107" s="42"/>
    </row>
    <row r="108" spans="1:8" s="13" customFormat="1" ht="19.5" x14ac:dyDescent="0.3">
      <c r="A108" s="23"/>
      <c r="B108" s="21"/>
      <c r="C108" s="22"/>
      <c r="D108" s="21"/>
    </row>
  </sheetData>
  <mergeCells count="13">
    <mergeCell ref="A107:H107"/>
    <mergeCell ref="D8:H8"/>
    <mergeCell ref="A2:H2"/>
    <mergeCell ref="A3:H3"/>
    <mergeCell ref="A4:H4"/>
    <mergeCell ref="A5:H5"/>
    <mergeCell ref="A6:H6"/>
    <mergeCell ref="A105:H105"/>
    <mergeCell ref="A106:H106"/>
    <mergeCell ref="A88:A89"/>
    <mergeCell ref="A8:A9"/>
    <mergeCell ref="B8:B9"/>
    <mergeCell ref="C8:C9"/>
  </mergeCells>
  <pageMargins left="0" right="0" top="0" bottom="0.15748031496062992" header="0.15748031496062992" footer="0.15748031496062992"/>
  <pageSetup paperSize="41" scale="39" orientation="portrait" r:id="rId1"/>
  <rowBreaks count="1" manualBreakCount="1">
    <brk id="114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P2 Presupuesto sin firma</vt:lpstr>
      <vt:lpstr>'P2 Presupuesto sin firma'!Área_de_impresión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enc.presupuesto</dc:creator>
  <cp:lastModifiedBy>Encargado de Presupuesto</cp:lastModifiedBy>
  <cp:lastPrinted>2024-06-05T13:37:18Z</cp:lastPrinted>
  <dcterms:created xsi:type="dcterms:W3CDTF">2023-02-01T13:28:26Z</dcterms:created>
  <dcterms:modified xsi:type="dcterms:W3CDTF">2024-06-06T18:15:26Z</dcterms:modified>
</cp:coreProperties>
</file>