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copia de seguridad Juan jose 14-12-21\escritorio\Mis Documentos\1.4 Transparencia OAI\1 Informes a la OAI\2024\2 2do. T. 2024\"/>
    </mc:Choice>
  </mc:AlternateContent>
  <bookViews>
    <workbookView xWindow="0" yWindow="0" windowWidth="19260" windowHeight="7320" tabRatio="840"/>
  </bookViews>
  <sheets>
    <sheet name="1er. Semestre" sheetId="3" r:id="rId1"/>
  </sheets>
  <externalReferences>
    <externalReference r:id="rId2"/>
  </externalReferences>
  <definedNames>
    <definedName name="_xlnm.Print_Area" localSheetId="0">'1er. Semestre'!$B$1:$K$45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3" l="1"/>
  <c r="K30" i="3"/>
  <c r="J26" i="3" l="1"/>
  <c r="D17" i="3"/>
  <c r="D16" i="3"/>
  <c r="D15" i="3"/>
</calcChain>
</file>

<file path=xl/sharedStrings.xml><?xml version="1.0" encoding="utf-8"?>
<sst xmlns="http://schemas.openxmlformats.org/spreadsheetml/2006/main" count="72" uniqueCount="72">
  <si>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</si>
  <si>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</si>
  <si>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</si>
  <si>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</si>
  <si>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</si>
  <si>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</si>
  <si>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</si>
  <si>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</si>
  <si>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</si>
  <si>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</si>
  <si>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</si>
  <si>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</si>
  <si>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</si>
  <si>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</si>
  <si>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</si>
  <si>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</si>
  <si>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</si>
  <si>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</si>
  <si>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</si>
  <si>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</si>
  <si>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</si>
  <si>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</si>
  <si>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</si>
  <si>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</si>
  <si>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</si>
  <si>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</si>
  <si>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</si>
  <si>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</si>
  <si>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</si>
  <si>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</si>
  <si>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</si>
  <si>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</si>
  <si>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</si>
  <si>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</si>
  <si>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</si>
  <si>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</si>
  <si>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</si>
  <si>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</si>
  <si>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</si>
  <si>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</si>
  <si>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</si>
  <si>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</si>
  <si>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</si>
  <si>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</si>
  <si>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</si>
  <si>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</si>
  <si>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</si>
  <si>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</si>
  <si>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</si>
  <si>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</si>
  <si>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</si>
  <si>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</si>
  <si>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</si>
  <si>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</si>
  <si>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</si>
  <si>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</si>
  <si>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Asimilado Militar, FARD</t>
  </si>
  <si>
    <t>Director de Planificación y Desarrollo</t>
  </si>
  <si>
    <t>Lic. Juan José Ureña</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</si>
  <si>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</si>
  <si>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</si>
  <si>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</si>
  <si>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</si>
  <si>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</si>
  <si>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Programación Semestral</t>
  </si>
  <si>
    <t>Ejecución Semestral</t>
  </si>
  <si>
    <t>Informe de Evaluación Semestral de las Metas Físicas-Financieras</t>
  </si>
  <si>
    <t>Aumentar el numero de operaciones en los espacios marítimos, terrestre y aéreos  de 36,531,159 para el año 2023 a 39,714,884 para el 2024</t>
  </si>
  <si>
    <t>Crear el Centro de Operaciones de Incidentes de Red y Seguridad (NOC / SOC)</t>
  </si>
  <si>
    <r>
      <rPr>
        <b/>
        <sz val="12"/>
        <rFont val="Calibri"/>
        <family val="2"/>
      </rPr>
      <t xml:space="preserve">Nota: </t>
    </r>
    <r>
      <rPr>
        <sz val="12"/>
        <rFont val="Calibri"/>
        <family val="2"/>
      </rPr>
      <t>Informe de evaluación correspondiente al 1er. semestre 2024</t>
    </r>
  </si>
  <si>
    <t>En el semestre enero-junio 2024, se realizaron 21,993,361 inspecciones en los distintos aeropuertos del país, representando esto un 116.82% con relación a lo programado. Estas se dividen de la siguiente forma: 47,870 inspecciones de aeronaves, 5,186,393 de pasajeros, 130,172 de pasajeros con máquinas detectoras de trazas, 12,965,983 de equipajes, 3,617,978 de empleados de aeropuertos y 44,965 de vehículos. Contribuyendo de esta forma a garantizar los servicios de seguridad en los aeropuertos del país, para la protección de la población. 
Para esto fueron ejecutados RD$604,662,304.78 de los RD$643,771,848.98 programados, es decir un 93.92%.</t>
  </si>
  <si>
    <r>
      <rPr>
        <b/>
        <i/>
        <sz val="11"/>
        <rFont val="Calibri"/>
        <family val="2"/>
        <scheme val="minor"/>
      </rPr>
      <t>La sobreejecucion fisca de un 16.82%</t>
    </r>
    <r>
      <rPr>
        <i/>
        <sz val="11"/>
        <rFont val="Calibri"/>
        <family val="2"/>
        <scheme val="minor"/>
      </rPr>
      <t xml:space="preserve">, respondió al incremento en las salidas de pasajeros por las diferentes terminales aeroportuarias del país . Los aeropuertos que presentaron incremento fueron: Punta Cana 8.94%, Las Américas 4.53%, Cibao 1.73%, Puerto Plata 1.1%, la Romana 0.32%, Juan Bosch 0.13% y Joaquín Balaguer 0.07%. 
Mientras que la </t>
    </r>
    <r>
      <rPr>
        <b/>
        <i/>
        <sz val="11"/>
        <rFont val="Calibri"/>
        <family val="2"/>
        <scheme val="minor"/>
      </rPr>
      <t>subejecución financiera de un 6.08%</t>
    </r>
    <r>
      <rPr>
        <i/>
        <sz val="11"/>
        <rFont val="Calibri"/>
        <family val="2"/>
        <scheme val="minor"/>
      </rPr>
      <t xml:space="preserve"> se debió a que la cuota para los gastos operacionales, correspondiente al semestre enero-junio del presente año, hubieron algunos procesos de compras y contrataciones, ya concluidos según lo establecido en la Ley 340-06, pero por el umbral (Comparación de Precios), estaban siendo registrados en el Sistema Trámite Regular Estructurado (TRE), de la Controlaría General de la República; por lo que aún están en proceso de certificación de Registro de Contrato y se ha prolongado el tiempo para poder hacer la ejecución del gasto.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</si>
</sst>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4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0" fillId="0" borderId="0" xfId="0" applyNumberFormat="1"/>
    <xf numFmtId="164"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0" fontId="9" fillId="0" borderId="37"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1" xfId="0" applyFont="1" applyBorder="1" applyAlignment="1" applyProtection="1">
      <alignment vertical="center" wrapText="1"/>
      <protection locked="0"/>
    </xf>
    <xf numFmtId="0" fontId="24" fillId="0" borderId="0" xfId="0" applyFont="1" applyAlignment="1">
      <alignment vertical="center"/>
    </xf>
    <xf numFmtId="166" fontId="17" fillId="9" borderId="28" xfId="0" applyNumberFormat="1" applyFont="1" applyFill="1" applyBorder="1" applyAlignment="1" applyProtection="1">
      <alignment horizontal="center" vertical="center" wrapText="1"/>
      <protection locked="0"/>
    </xf>
    <xf numFmtId="3" fontId="17" fillId="9" borderId="28" xfId="0" applyNumberFormat="1" applyFont="1" applyFill="1" applyBorder="1" applyAlignment="1" applyProtection="1">
      <alignment horizontal="center" vertical="center" wrapText="1" readingOrder="1"/>
      <protection locked="0"/>
    </xf>
    <xf numFmtId="167" fontId="17" fillId="9" borderId="28" xfId="0" applyNumberFormat="1" applyFont="1" applyFill="1" applyBorder="1" applyAlignment="1" applyProtection="1">
      <alignment horizontal="center" vertical="center" wrapText="1" readingOrder="1"/>
      <protection locked="0"/>
    </xf>
    <xf numFmtId="168" fontId="17" fillId="7" borderId="29" xfId="0" applyNumberFormat="1" applyFont="1" applyFill="1" applyBorder="1" applyAlignment="1" applyProtection="1">
      <alignment horizontal="center" vertical="center" wrapText="1" readingOrder="1"/>
      <protection locked="0"/>
    </xf>
    <xf numFmtId="0" fontId="10" fillId="6" borderId="22" xfId="0" applyFont="1" applyFill="1" applyBorder="1" applyAlignment="1">
      <alignment horizontal="left" vertical="center" wrapText="1"/>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1" fillId="0" borderId="46" xfId="0" applyFont="1" applyBorder="1" applyAlignment="1" applyProtection="1">
      <alignment horizontal="left" vertical="top" wrapText="1"/>
      <protection locked="0"/>
    </xf>
    <xf numFmtId="0" fontId="21" fillId="0" borderId="47" xfId="0" applyFont="1" applyBorder="1" applyAlignment="1" applyProtection="1">
      <alignment horizontal="left" vertical="top" wrapText="1"/>
      <protection locked="0"/>
    </xf>
    <xf numFmtId="0" fontId="21" fillId="0" borderId="48" xfId="0" applyFont="1" applyBorder="1" applyAlignment="1" applyProtection="1">
      <alignment horizontal="left" vertical="top" wrapText="1"/>
      <protection locked="0"/>
    </xf>
    <xf numFmtId="0" fontId="12" fillId="6" borderId="22" xfId="0" applyFont="1" applyFill="1" applyBorder="1" applyAlignment="1">
      <alignment horizontal="left" vertical="center" wrapText="1"/>
    </xf>
    <xf numFmtId="0" fontId="21" fillId="0" borderId="18" xfId="0" applyFont="1" applyBorder="1" applyAlignment="1" applyProtection="1">
      <alignment horizontal="left" vertical="center" wrapText="1"/>
      <protection locked="0"/>
    </xf>
    <xf numFmtId="0" fontId="21" fillId="0" borderId="33"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25" fillId="0" borderId="36" xfId="0" applyFont="1" applyBorder="1" applyAlignment="1" applyProtection="1">
      <alignment horizontal="left" vertical="center" wrapText="1"/>
      <protection locked="0"/>
    </xf>
    <xf numFmtId="0" fontId="25" fillId="0" borderId="45"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5" fillId="2" borderId="0" xfId="0" applyFont="1" applyFill="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0" xfId="0" applyFill="1" applyAlignment="1">
      <alignment horizontal="center"/>
    </xf>
    <xf numFmtId="0" fontId="7" fillId="4" borderId="0" xfId="0" applyFont="1" applyFill="1" applyAlignment="1">
      <alignment horizontal="left" vertical="center"/>
    </xf>
    <xf numFmtId="0" fontId="8" fillId="5" borderId="0" xfId="0" applyFont="1" applyFill="1" applyAlignment="1">
      <alignment horizontal="left" vertical="center"/>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44" xfId="0" applyFont="1" applyBorder="1" applyAlignment="1" applyProtection="1">
      <alignment horizontal="left" vertical="center" wrapText="1"/>
      <protection locked="0"/>
    </xf>
    <xf numFmtId="0" fontId="8" fillId="5" borderId="0" xfId="0" applyFont="1" applyFill="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indexed="64"/>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solid">
          <fgColor indexed="64"/>
          <bgColor theme="0"/>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B29:K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+Tabla134[Física 
(E)]/Tabla134[Física
(C)]</calculatedColumnFormula>
    </tableColumn>
    <tableColumn id="8" name="Financiero _x000a_(%) _x000a_H=F/D" dataDxfId="0">
      <calculatedColumnFormula>+Tabla134[Financiera 
 (F)]/Tabla134[Financiera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M44"/>
  <sheetViews>
    <sheetView showGridLines="0" tabSelected="1" zoomScaleNormal="100" workbookViewId="0">
      <selection activeCell="M36" sqref="M36"/>
    </sheetView>
  </sheetViews>
  <sheetFormatPr baseColWidth="10" defaultRowHeight="15" x14ac:dyDescent="0.25"/>
  <cols>
    <col min="1" max="1" width="3" customWidth="1"/>
    <col min="2" max="2" width="23" style="5" customWidth="1"/>
    <col min="3" max="11" width="12.7109375" style="5" customWidth="1"/>
    <col min="12" max="12" width="11.85546875" bestFit="1" customWidth="1"/>
  </cols>
  <sheetData>
    <row r="1" spans="2:11" ht="15.75" thickBot="1" x14ac:dyDescent="0.3"/>
    <row r="2" spans="2:11" ht="21.75" thickBot="1" x14ac:dyDescent="0.3">
      <c r="B2" s="14"/>
      <c r="C2" s="72" t="s">
        <v>66</v>
      </c>
      <c r="D2" s="73"/>
      <c r="E2" s="73"/>
      <c r="F2" s="73"/>
      <c r="G2" s="73"/>
      <c r="H2" s="73"/>
      <c r="I2" s="73"/>
      <c r="J2" s="73"/>
      <c r="K2" s="74"/>
    </row>
    <row r="3" spans="2:11" ht="21.75" thickBot="1" x14ac:dyDescent="0.3">
      <c r="B3" s="15"/>
      <c r="C3" s="75" t="s">
        <v>0</v>
      </c>
      <c r="D3" s="84"/>
      <c r="E3" s="75" t="s">
        <v>1</v>
      </c>
      <c r="F3" s="76"/>
      <c r="G3" s="76"/>
      <c r="H3" s="84"/>
      <c r="I3" s="77"/>
      <c r="J3" s="1" t="s">
        <v>2</v>
      </c>
      <c r="K3" s="2" t="s">
        <v>3</v>
      </c>
    </row>
    <row r="4" spans="2:11" ht="21.75" thickBot="1" x14ac:dyDescent="0.3">
      <c r="B4" s="16"/>
      <c r="C4" s="78" t="s">
        <v>4</v>
      </c>
      <c r="D4" s="79"/>
      <c r="E4" s="78"/>
      <c r="F4" s="79"/>
      <c r="G4" s="79"/>
      <c r="H4" s="79"/>
      <c r="I4" s="80"/>
      <c r="J4" s="20"/>
      <c r="K4" s="21"/>
    </row>
    <row r="5" spans="2:11" x14ac:dyDescent="0.25">
      <c r="B5" s="85"/>
      <c r="C5" s="86"/>
      <c r="D5" s="86"/>
      <c r="E5" s="87"/>
      <c r="F5" s="87"/>
      <c r="G5" s="87"/>
      <c r="H5" s="87"/>
      <c r="I5" s="87"/>
      <c r="J5" s="86"/>
      <c r="K5" s="88"/>
    </row>
    <row r="6" spans="2:11" ht="3" customHeight="1" x14ac:dyDescent="0.25">
      <c r="B6" s="70"/>
      <c r="C6" s="89"/>
      <c r="D6" s="89"/>
      <c r="E6" s="89"/>
      <c r="F6" s="89"/>
      <c r="G6" s="89"/>
      <c r="H6" s="89"/>
      <c r="I6" s="89"/>
      <c r="J6" s="89"/>
      <c r="K6" s="71"/>
    </row>
    <row r="7" spans="2:11" ht="15.75" x14ac:dyDescent="0.25">
      <c r="B7" s="40" t="s">
        <v>59</v>
      </c>
      <c r="C7" s="90"/>
      <c r="D7" s="90"/>
      <c r="E7" s="90"/>
      <c r="F7" s="90"/>
      <c r="G7" s="90"/>
      <c r="H7" s="90"/>
      <c r="I7" s="90"/>
      <c r="J7" s="90"/>
      <c r="K7" s="41"/>
    </row>
    <row r="8" spans="2:11" ht="15.75" x14ac:dyDescent="0.25">
      <c r="B8" s="51" t="s">
        <v>5</v>
      </c>
      <c r="C8" s="91"/>
      <c r="D8" s="91"/>
      <c r="E8" s="91"/>
      <c r="F8" s="91"/>
      <c r="G8" s="91"/>
      <c r="H8" s="91"/>
      <c r="I8" s="91"/>
      <c r="J8" s="91"/>
      <c r="K8" s="52"/>
    </row>
    <row r="9" spans="2:11" x14ac:dyDescent="0.25">
      <c r="B9" s="3" t="s">
        <v>6</v>
      </c>
      <c r="C9" s="81" t="s">
        <v>47</v>
      </c>
      <c r="D9" s="82"/>
      <c r="E9" s="82"/>
      <c r="F9" s="82"/>
      <c r="G9" s="82"/>
      <c r="H9" s="82"/>
      <c r="I9" s="82"/>
      <c r="J9" s="82"/>
      <c r="K9" s="83"/>
    </row>
    <row r="10" spans="2:11" ht="15" customHeight="1" x14ac:dyDescent="0.25">
      <c r="B10" s="17" t="s">
        <v>35</v>
      </c>
      <c r="C10" s="81" t="s">
        <v>48</v>
      </c>
      <c r="D10" s="82"/>
      <c r="E10" s="82"/>
      <c r="F10" s="82"/>
      <c r="G10" s="82"/>
      <c r="H10" s="82"/>
      <c r="I10" s="82"/>
      <c r="J10" s="82"/>
      <c r="K10" s="83"/>
    </row>
    <row r="11" spans="2:11" x14ac:dyDescent="0.25">
      <c r="B11" s="17" t="s">
        <v>36</v>
      </c>
      <c r="C11" s="81" t="s">
        <v>60</v>
      </c>
      <c r="D11" s="82"/>
      <c r="E11" s="82"/>
      <c r="F11" s="82"/>
      <c r="G11" s="82"/>
      <c r="H11" s="82"/>
      <c r="I11" s="82"/>
      <c r="J11" s="82"/>
      <c r="K11" s="83"/>
    </row>
    <row r="12" spans="2:11" ht="62.25" customHeight="1" x14ac:dyDescent="0.25">
      <c r="B12" s="3" t="s">
        <v>7</v>
      </c>
      <c r="C12" s="81" t="s">
        <v>50</v>
      </c>
      <c r="D12" s="82"/>
      <c r="E12" s="82"/>
      <c r="F12" s="82"/>
      <c r="G12" s="82"/>
      <c r="H12" s="82"/>
      <c r="I12" s="82"/>
      <c r="J12" s="82"/>
      <c r="K12" s="83"/>
    </row>
    <row r="13" spans="2:11" ht="57.75" customHeight="1" x14ac:dyDescent="0.25">
      <c r="B13" s="3" t="s">
        <v>8</v>
      </c>
      <c r="C13" s="81" t="s">
        <v>51</v>
      </c>
      <c r="D13" s="82"/>
      <c r="E13" s="82"/>
      <c r="F13" s="82"/>
      <c r="G13" s="82"/>
      <c r="H13" s="82"/>
      <c r="I13" s="82"/>
      <c r="J13" s="82"/>
      <c r="K13" s="83"/>
    </row>
    <row r="14" spans="2:11" ht="15.75" x14ac:dyDescent="0.25">
      <c r="B14" s="40" t="s">
        <v>9</v>
      </c>
      <c r="C14" s="90"/>
      <c r="D14" s="90"/>
      <c r="E14" s="90"/>
      <c r="F14" s="90"/>
      <c r="G14" s="90"/>
      <c r="H14" s="90"/>
      <c r="I14" s="90"/>
      <c r="J14" s="90"/>
      <c r="K14" s="41"/>
    </row>
    <row r="15" spans="2:11" ht="23.25" customHeight="1" x14ac:dyDescent="0.25">
      <c r="B15" s="3" t="s">
        <v>10</v>
      </c>
      <c r="C15" s="18">
        <v>1</v>
      </c>
      <c r="D15" s="36" t="str">
        <f>IFERROR(VLOOKUP(C15,'[1]Validacion datos'!A2:B5,2,FALSE),"")</f>
        <v>DESARROLLO INSTITUCIONAL</v>
      </c>
      <c r="E15" s="36"/>
      <c r="F15" s="36"/>
      <c r="G15" s="36"/>
      <c r="H15" s="36"/>
      <c r="I15" s="36"/>
      <c r="J15" s="36"/>
      <c r="K15" s="36"/>
    </row>
    <row r="16" spans="2:11" ht="23.25" customHeight="1" x14ac:dyDescent="0.25">
      <c r="B16" s="3" t="s">
        <v>11</v>
      </c>
      <c r="C16" s="6">
        <v>1.4</v>
      </c>
      <c r="D16" s="36" t="str">
        <f>IFERROR(VLOOKUP(C16,'[1]Validacion datos'!A8:B26,2,FALSE),"")</f>
        <v>Seguridad y convivencia pacífica</v>
      </c>
      <c r="E16" s="36"/>
      <c r="F16" s="36"/>
      <c r="G16" s="36"/>
      <c r="H16" s="36"/>
      <c r="I16" s="36"/>
      <c r="J16" s="36"/>
      <c r="K16" s="36"/>
    </row>
    <row r="17" spans="2:13" ht="23.25" customHeight="1" x14ac:dyDescent="0.25">
      <c r="B17" s="3" t="s">
        <v>12</v>
      </c>
      <c r="C17" s="6" t="s">
        <v>49</v>
      </c>
      <c r="D17" s="47" t="str">
        <f>IFERROR(VLOOKUP(C17,'[1]Validacion datos'!D8:E64,2,FALSE),"")</f>
        <v>Garantizar la defensa de los intereses nacionales en los espacios terrestre, marítimo y aéreo</v>
      </c>
      <c r="E17" s="92"/>
      <c r="F17" s="92"/>
      <c r="G17" s="92"/>
      <c r="H17" s="92"/>
      <c r="I17" s="92"/>
      <c r="J17" s="92"/>
      <c r="K17" s="93"/>
    </row>
    <row r="18" spans="2:13" ht="15.75" x14ac:dyDescent="0.25">
      <c r="B18" s="40" t="s">
        <v>13</v>
      </c>
      <c r="C18" s="90"/>
      <c r="D18" s="90"/>
      <c r="E18" s="90"/>
      <c r="F18" s="90"/>
      <c r="G18" s="90"/>
      <c r="H18" s="90"/>
      <c r="I18" s="90"/>
      <c r="J18" s="90"/>
      <c r="K18" s="41"/>
    </row>
    <row r="19" spans="2:13" ht="20.25" customHeight="1" x14ac:dyDescent="0.25">
      <c r="B19" s="3" t="s">
        <v>14</v>
      </c>
      <c r="C19" s="94" t="s">
        <v>55</v>
      </c>
      <c r="D19" s="94"/>
      <c r="E19" s="94"/>
      <c r="F19" s="94"/>
      <c r="G19" s="94"/>
      <c r="H19" s="94"/>
      <c r="I19" s="94"/>
      <c r="J19" s="94"/>
      <c r="K19" s="48"/>
    </row>
    <row r="20" spans="2:13" ht="46.5" customHeight="1" x14ac:dyDescent="0.25">
      <c r="B20" s="7" t="s">
        <v>15</v>
      </c>
      <c r="C20" s="94" t="s">
        <v>61</v>
      </c>
      <c r="D20" s="94"/>
      <c r="E20" s="94"/>
      <c r="F20" s="94"/>
      <c r="G20" s="94"/>
      <c r="H20" s="94"/>
      <c r="I20" s="94"/>
      <c r="J20" s="94"/>
      <c r="K20" s="48"/>
    </row>
    <row r="21" spans="2:13" ht="24.75" customHeight="1" x14ac:dyDescent="0.25">
      <c r="B21" s="7" t="s">
        <v>16</v>
      </c>
      <c r="C21" s="94" t="s">
        <v>62</v>
      </c>
      <c r="D21" s="94"/>
      <c r="E21" s="94"/>
      <c r="F21" s="94"/>
      <c r="G21" s="94"/>
      <c r="H21" s="94"/>
      <c r="I21" s="94"/>
      <c r="J21" s="94"/>
      <c r="K21" s="48"/>
    </row>
    <row r="22" spans="2:13" ht="31.5" customHeight="1" x14ac:dyDescent="0.25">
      <c r="B22" s="7" t="s">
        <v>37</v>
      </c>
      <c r="C22" s="49" t="s">
        <v>67</v>
      </c>
      <c r="D22" s="49"/>
      <c r="E22" s="49"/>
      <c r="F22" s="49"/>
      <c r="G22" s="49"/>
      <c r="H22" s="49"/>
      <c r="I22" s="49"/>
      <c r="J22" s="49"/>
      <c r="K22" s="50"/>
    </row>
    <row r="23" spans="2:13" ht="15.75" x14ac:dyDescent="0.25">
      <c r="B23" s="40" t="s">
        <v>17</v>
      </c>
      <c r="C23" s="90"/>
      <c r="D23" s="90"/>
      <c r="E23" s="90"/>
      <c r="F23" s="90"/>
      <c r="G23" s="90"/>
      <c r="H23" s="90"/>
      <c r="I23" s="90"/>
      <c r="J23" s="90"/>
      <c r="K23" s="41"/>
    </row>
    <row r="24" spans="2:13" ht="15.75" x14ac:dyDescent="0.25">
      <c r="B24" s="51" t="s">
        <v>18</v>
      </c>
      <c r="C24" s="91"/>
      <c r="D24" s="91"/>
      <c r="E24" s="91"/>
      <c r="F24" s="91"/>
      <c r="G24" s="91"/>
      <c r="H24" s="91"/>
      <c r="I24" s="91"/>
      <c r="J24" s="91"/>
      <c r="K24" s="52"/>
    </row>
    <row r="25" spans="2:13" ht="15" customHeight="1" x14ac:dyDescent="0.25">
      <c r="B25" s="53" t="s">
        <v>19</v>
      </c>
      <c r="C25" s="54"/>
      <c r="D25" s="55" t="s">
        <v>20</v>
      </c>
      <c r="E25" s="57"/>
      <c r="F25" s="57"/>
      <c r="G25" s="57" t="s">
        <v>21</v>
      </c>
      <c r="H25" s="57"/>
      <c r="I25" s="54"/>
      <c r="J25" s="55" t="s">
        <v>22</v>
      </c>
      <c r="K25" s="56"/>
    </row>
    <row r="26" spans="2:13" x14ac:dyDescent="0.25">
      <c r="B26" s="60">
        <v>1438381563</v>
      </c>
      <c r="C26" s="61"/>
      <c r="D26" s="67">
        <v>1438381563</v>
      </c>
      <c r="E26" s="68"/>
      <c r="F26" s="69"/>
      <c r="G26" s="67">
        <v>604662304.77999997</v>
      </c>
      <c r="H26" s="68"/>
      <c r="I26" s="69"/>
      <c r="J26" s="62">
        <f>+G26/D26</f>
        <v>0.42037684598714503</v>
      </c>
      <c r="K26" s="63"/>
    </row>
    <row r="27" spans="2:13" ht="15.75" x14ac:dyDescent="0.25">
      <c r="B27" s="51" t="s">
        <v>23</v>
      </c>
      <c r="C27" s="91"/>
      <c r="D27" s="91"/>
      <c r="E27" s="91"/>
      <c r="F27" s="91"/>
      <c r="G27" s="91"/>
      <c r="H27" s="91"/>
      <c r="I27" s="91"/>
      <c r="J27" s="91"/>
      <c r="K27" s="52"/>
    </row>
    <row r="28" spans="2:13" x14ac:dyDescent="0.25">
      <c r="B28" s="4"/>
      <c r="C28"/>
      <c r="D28" s="64" t="s">
        <v>46</v>
      </c>
      <c r="E28" s="65"/>
      <c r="F28" s="64" t="s">
        <v>64</v>
      </c>
      <c r="G28" s="65"/>
      <c r="H28" s="64" t="s">
        <v>65</v>
      </c>
      <c r="I28" s="64"/>
      <c r="J28" s="64" t="s">
        <v>24</v>
      </c>
      <c r="K28" s="66"/>
    </row>
    <row r="29" spans="2:13" ht="38.25" x14ac:dyDescent="0.25">
      <c r="B29" s="8" t="s">
        <v>25</v>
      </c>
      <c r="C29" s="9" t="s">
        <v>26</v>
      </c>
      <c r="D29" s="9" t="s">
        <v>38</v>
      </c>
      <c r="E29" s="9" t="s">
        <v>39</v>
      </c>
      <c r="F29" s="9" t="s">
        <v>40</v>
      </c>
      <c r="G29" s="9" t="s">
        <v>41</v>
      </c>
      <c r="H29" s="9" t="s">
        <v>42</v>
      </c>
      <c r="I29" s="9" t="s">
        <v>43</v>
      </c>
      <c r="J29" s="9" t="s">
        <v>44</v>
      </c>
      <c r="K29" s="10" t="s">
        <v>45</v>
      </c>
      <c r="M29" s="26"/>
    </row>
    <row r="30" spans="2:13" ht="73.5" customHeight="1" x14ac:dyDescent="0.25">
      <c r="B30" s="11" t="s">
        <v>52</v>
      </c>
      <c r="C30" s="12" t="s">
        <v>53</v>
      </c>
      <c r="D30" s="33">
        <v>39714884</v>
      </c>
      <c r="E30" s="34">
        <v>1438381563</v>
      </c>
      <c r="F30" s="33">
        <v>18827293</v>
      </c>
      <c r="G30" s="34">
        <v>643771848.98000002</v>
      </c>
      <c r="H30" s="32">
        <v>21993361</v>
      </c>
      <c r="I30" s="34">
        <v>604662304.77999997</v>
      </c>
      <c r="J30" s="13">
        <f>+Tabla134[Física 
(E)]/Tabla134[Física
(C)]</f>
        <v>1.1681637397367748</v>
      </c>
      <c r="K30" s="35">
        <f>+Tabla134[Financiera 
 (F)]/Tabla134[Financiera
(D)]</f>
        <v>0.93924937186681012</v>
      </c>
    </row>
    <row r="31" spans="2:13" ht="15.75" x14ac:dyDescent="0.25">
      <c r="B31" s="40" t="s">
        <v>27</v>
      </c>
      <c r="C31" s="90"/>
      <c r="D31" s="90"/>
      <c r="E31" s="90"/>
      <c r="F31" s="90"/>
      <c r="G31" s="90"/>
      <c r="H31" s="90"/>
      <c r="I31" s="90"/>
      <c r="J31" s="90"/>
      <c r="K31" s="41"/>
      <c r="M31" s="27"/>
    </row>
    <row r="32" spans="2:13" ht="15.75" x14ac:dyDescent="0.25">
      <c r="B32" s="51" t="s">
        <v>28</v>
      </c>
      <c r="C32" s="91"/>
      <c r="D32" s="91"/>
      <c r="E32" s="91"/>
      <c r="F32" s="91"/>
      <c r="G32" s="91"/>
      <c r="H32" s="91"/>
      <c r="I32" s="91"/>
      <c r="J32" s="91"/>
      <c r="K32" s="52"/>
    </row>
    <row r="33" spans="2:13" ht="20.25" customHeight="1" x14ac:dyDescent="0.25">
      <c r="B33" s="28" t="s">
        <v>29</v>
      </c>
      <c r="C33" s="95" t="s">
        <v>54</v>
      </c>
      <c r="D33" s="95"/>
      <c r="E33" s="95"/>
      <c r="F33" s="95"/>
      <c r="G33" s="95"/>
      <c r="H33" s="95"/>
      <c r="I33" s="95"/>
      <c r="J33" s="95"/>
      <c r="K33" s="96"/>
    </row>
    <row r="34" spans="2:13" ht="36.950000000000003" customHeight="1" x14ac:dyDescent="0.25">
      <c r="B34" s="29" t="s">
        <v>30</v>
      </c>
      <c r="C34" s="97" t="s">
        <v>63</v>
      </c>
      <c r="D34" s="98"/>
      <c r="E34" s="98"/>
      <c r="F34" s="98"/>
      <c r="G34" s="98"/>
      <c r="H34" s="98"/>
      <c r="I34" s="98"/>
      <c r="J34" s="98"/>
      <c r="K34" s="99"/>
    </row>
    <row r="35" spans="2:13" ht="102" customHeight="1" x14ac:dyDescent="0.25">
      <c r="B35" s="30" t="s">
        <v>31</v>
      </c>
      <c r="C35" s="58" t="s">
        <v>70</v>
      </c>
      <c r="D35" s="58"/>
      <c r="E35" s="58"/>
      <c r="F35" s="58"/>
      <c r="G35" s="58"/>
      <c r="H35" s="58"/>
      <c r="I35" s="58"/>
      <c r="J35" s="58"/>
      <c r="K35" s="59"/>
      <c r="L35" s="22"/>
    </row>
    <row r="36" spans="2:13" ht="137.25" customHeight="1" x14ac:dyDescent="0.25">
      <c r="B36" s="30" t="s">
        <v>32</v>
      </c>
      <c r="C36" s="58" t="s">
        <v>71</v>
      </c>
      <c r="D36" s="58"/>
      <c r="E36" s="58"/>
      <c r="F36" s="58"/>
      <c r="G36" s="58"/>
      <c r="H36" s="58"/>
      <c r="I36" s="58"/>
      <c r="J36" s="58"/>
      <c r="K36" s="59"/>
      <c r="L36" s="23"/>
      <c r="M36" s="24"/>
    </row>
    <row r="37" spans="2:13" ht="15.75" x14ac:dyDescent="0.25">
      <c r="B37" s="40" t="s">
        <v>33</v>
      </c>
      <c r="C37" s="90"/>
      <c r="D37" s="90"/>
      <c r="E37" s="90"/>
      <c r="F37" s="90"/>
      <c r="G37" s="90"/>
      <c r="H37" s="90"/>
      <c r="I37" s="90"/>
      <c r="J37" s="90"/>
      <c r="K37" s="41"/>
    </row>
    <row r="38" spans="2:13" ht="15.75" x14ac:dyDescent="0.25">
      <c r="B38" s="42" t="s">
        <v>34</v>
      </c>
      <c r="C38" s="100"/>
      <c r="D38" s="100"/>
      <c r="E38" s="100"/>
      <c r="F38" s="100"/>
      <c r="G38" s="100"/>
      <c r="H38" s="100"/>
      <c r="I38" s="100"/>
      <c r="J38" s="100"/>
      <c r="K38" s="43"/>
    </row>
    <row r="39" spans="2:13" ht="26.1" customHeight="1" x14ac:dyDescent="0.25">
      <c r="B39" s="44" t="s">
        <v>68</v>
      </c>
      <c r="C39" s="45"/>
      <c r="D39" s="45"/>
      <c r="E39" s="45"/>
      <c r="F39" s="45"/>
      <c r="G39" s="45"/>
      <c r="H39" s="45"/>
      <c r="I39" s="45"/>
      <c r="J39" s="45"/>
      <c r="K39" s="46"/>
    </row>
    <row r="40" spans="2:13" ht="11.25" customHeight="1" x14ac:dyDescent="0.25">
      <c r="B40" s="19"/>
      <c r="C40" s="19"/>
      <c r="D40" s="19"/>
      <c r="E40" s="19"/>
      <c r="F40" s="19"/>
      <c r="G40" s="19"/>
      <c r="H40" s="19"/>
      <c r="I40" s="19"/>
      <c r="J40" s="19"/>
      <c r="K40" s="19"/>
    </row>
    <row r="41" spans="2:13" ht="16.5" customHeight="1" x14ac:dyDescent="0.25">
      <c r="B41" s="31" t="s">
        <v>69</v>
      </c>
      <c r="C41" s="25"/>
      <c r="D41" s="25"/>
      <c r="E41" s="25"/>
      <c r="F41" s="25"/>
      <c r="G41" s="25"/>
      <c r="H41" s="25"/>
      <c r="I41" s="25"/>
      <c r="J41" s="25"/>
      <c r="K41" s="25"/>
    </row>
    <row r="42" spans="2:13" ht="15.75" x14ac:dyDescent="0.25">
      <c r="B42" s="37"/>
      <c r="C42" s="37"/>
      <c r="D42" s="37"/>
      <c r="H42" s="38" t="s">
        <v>58</v>
      </c>
      <c r="I42" s="38"/>
      <c r="J42" s="38"/>
      <c r="K42" s="38"/>
    </row>
    <row r="43" spans="2:13" x14ac:dyDescent="0.25">
      <c r="H43" s="39" t="s">
        <v>56</v>
      </c>
      <c r="I43" s="39"/>
      <c r="J43" s="39"/>
      <c r="K43" s="39"/>
    </row>
    <row r="44" spans="2:13" x14ac:dyDescent="0.25">
      <c r="H44" s="39" t="s">
        <v>57</v>
      </c>
      <c r="I44" s="39"/>
      <c r="J44" s="39"/>
      <c r="K44" s="39"/>
    </row>
  </sheetData>
  <mergeCells count="51">
    <mergeCell ref="H44:K44"/>
    <mergeCell ref="B32:K32"/>
    <mergeCell ref="C33:K33"/>
    <mergeCell ref="C34:K34"/>
    <mergeCell ref="C35:K35"/>
    <mergeCell ref="C36:K36"/>
    <mergeCell ref="B37:K37"/>
    <mergeCell ref="B38:K38"/>
    <mergeCell ref="B39:K39"/>
    <mergeCell ref="B42:D42"/>
    <mergeCell ref="H42:K42"/>
    <mergeCell ref="H43:K43"/>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howInputMessage="1" showErrorMessage="1" prompt="Monto ejecutado en el trimestre" sqref="I29:I30"/>
    <dataValidation allowBlank="1" showInputMessage="1" showErrorMessage="1" prompt="Meta alcanzada en el trimestre" sqref="H29:H30"/>
    <dataValidation allowBlank="1" showInputMessage="1" showErrorMessage="1" prompt="Monto presupuestado para el producto" sqref="G29 E29:E30 F30:G30"/>
    <dataValidation allowBlank="1" showInputMessage="1" showErrorMessage="1" prompt="Meta anual del indicador" sqref="F29 D29:D30"/>
    <dataValidation allowBlank="1" showInputMessage="1" showErrorMessage="1" prompt="Nombre del indicador" sqref="C29:C30"/>
    <dataValidation allowBlank="1" showInputMessage="1" showErrorMessage="1" prompt="Nombre de cada producto" sqref="B29:B30"/>
    <dataValidation allowBlank="1" showInputMessage="1" showErrorMessage="1" prompt="¿En qué consiste el programa?" sqref="C20:K20"/>
    <dataValidation allowBlank="1" showInputMessage="1" showErrorMessage="1" prompt="Presupuesto del programa" sqref="G26 B26:D26"/>
    <dataValidation allowBlank="1" showInputMessage="1" showErrorMessage="1" prompt="Oportunidades de mejora identificadas" sqref="B39:K40"/>
    <dataValidation allowBlank="1" showInputMessage="1" showErrorMessage="1" prompt="De existir desvío, explicar razones." sqref="C36:K36"/>
    <dataValidation allowBlank="1" showInputMessage="1" showErrorMessage="1" prompt="1. Describir lo plasmado en el presupuesto_x000a_2. Describir lo alcanzado en términos financieros y de producción " sqref="C35:K35"/>
    <dataValidation allowBlank="1" showInputMessage="1" showErrorMessage="1" prompt="¿En qué consiste el producto? su objetivo" sqref="C34:K34"/>
    <dataValidation allowBlank="1" showInputMessage="1" showErrorMessage="1" prompt="Nombre del producto" sqref="C33:K33"/>
    <dataValidation allowBlank="1" showInputMessage="1" showErrorMessage="1" prompt="¿A quién va dirigido el programa?, ¿qué característica tiene esta población que requiere ser beneficiada?" sqref="C21:K21"/>
    <dataValidation allowBlank="1" showInputMessage="1" prompt="Nombre del capítulo" sqref="C9:K11"/>
    <dataValidation allowBlank="1" sqref="B9"/>
  </dataValidations>
  <printOptions horizontalCentered="1"/>
  <pageMargins left="0.11811023622047245" right="0.11811023622047245" top="0.35433070866141736" bottom="0.74803149606299213" header="0.31496062992125984" footer="0.31496062992125984"/>
  <pageSetup scale="61"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Semestre</vt:lpstr>
      <vt:lpstr>'1er. Semestre'!Área_de_impresión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Director Planificacion y Desarrollo</cp:lastModifiedBy>
  <cp:lastPrinted>2024-07-12T13:11:25Z</cp:lastPrinted>
  <dcterms:created xsi:type="dcterms:W3CDTF">2021-03-22T15:50:10Z</dcterms:created>
  <dcterms:modified xsi:type="dcterms:W3CDTF">2024-07-12T13:50:48Z</dcterms:modified>
</cp:coreProperties>
</file>